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БЮДЖЕТА'!$A$12:$G$579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<sst xmlns="http://schemas.openxmlformats.org/spreadsheetml/2006/main" count="2300" uniqueCount="464">
  <si>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</si>
  <si>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</si>
  <si>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</si>
  <si>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</si>
  <si>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</si>
  <si>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</si>
  <si>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</si>
  <si>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</si>
  <si>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</si>
  <si>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</si>
  <si>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</si>
  <si>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</si>
  <si>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</si>
  <si>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</si>
  <si>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</si>
  <si>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</si>
  <si>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</si>
  <si>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</si>
  <si>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</si>
  <si>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</si>
  <si>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</si>
  <si>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</si>
  <si>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</si>
  <si>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</si>
  <si>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</si>
  <si>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</si>
  <si>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</si>
  <si>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</si>
  <si>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</si>
  <si>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</si>
  <si>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</si>
  <si>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</si>
  <si>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</si>
  <si>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</si>
  <si>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</si>
  <si>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</si>
  <si>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</si>
  <si>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</si>
  <si>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</si>
  <si>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</si>
  <si>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</si>
  <si>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</si>
  <si>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</si>
  <si>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</si>
  <si>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</si>
  <si>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</si>
  <si>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</si>
  <si>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</si>
  <si>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</si>
  <si>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</si>
  <si>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</si>
  <si>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</si>
  <si>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</si>
  <si>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</si>
  <si>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</si>
  <si>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</si>
  <si>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</si>
  <si>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</si>
  <si>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</si>
  <si>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</si>
  <si>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</si>
  <si>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</si>
  <si>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</si>
  <si>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</si>
  <si>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</si>
  <si>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</si>
  <si>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</si>
  <si>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</si>
  <si>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</si>
  <si>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</si>
  <si>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</si>
  <si>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</si>
  <si>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</si>
  <si>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</si>
  <si>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</si>
  <si>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</si>
  <si>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</si>
  <si>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</si>
  <si>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</si>
  <si>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</si>
  <si>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</si>
  <si>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</si>
  <si>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</si>
  <si>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</si>
  <si>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</si>
  <si>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</si>
  <si>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</si>
  <si>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</si>
  <si>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</si>
  <si>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</si>
  <si>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</si>
  <si>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</si>
  <si>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</si>
  <si>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</si>
  <si>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</si>
  <si>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</si>
  <si>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</si>
  <si>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</si>
  <si>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</si>
  <si>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</si>
  <si>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</si>
  <si>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</si>
  <si>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</si>
  <si>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</si>
  <si>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</si>
  <si>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</si>
  <si>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</si>
  <si>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</si>
  <si>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</si>
  <si>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</si>
  <si>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</si>
  <si>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</si>
  <si>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</si>
  <si>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</si>
  <si>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</si>
  <si>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</si>
  <si>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</si>
  <si>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</si>
  <si>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</si>
  <si>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</si>
  <si>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</si>
  <si>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</si>
  <si>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</si>
  <si>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</si>
  <si>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</si>
  <si>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</si>
  <si>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</si>
  <si>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</si>
  <si>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</si>
  <si>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</si>
  <si>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</si>
  <si>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</si>
  <si>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</si>
  <si>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</si>
  <si>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</si>
  <si>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</si>
  <si>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</si>
  <si>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</si>
  <si>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</si>
  <si>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</si>
  <si>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</si>
  <si>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</si>
  <si>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</si>
  <si>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</si>
  <si>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</si>
  <si>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</si>
  <si>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</si>
  <si>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</si>
  <si>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</si>
  <si>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</si>
  <si>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</si>
  <si>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</si>
  <si>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</si>
  <si>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</si>
  <si>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</si>
  <si>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</si>
  <si>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</si>
  <si>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</si>
  <si>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</si>
  <si>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</si>
  <si>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</si>
  <si>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</si>
  <si>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</si>
  <si>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</si>
  <si>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</si>
  <si>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</si>
  <si>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</si>
  <si>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</si>
  <si>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</si>
  <si>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</si>
  <si>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</si>
  <si>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</si>
  <si>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</si>
  <si>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</si>
  <si>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</si>
  <si>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</si>
  <si>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</si>
  <si>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</si>
  <si>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</si>
  <si>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</si>
  <si>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</si>
  <si>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</si>
  <si>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</si>
  <si>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</si>
  <si>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</si>
  <si>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</si>
  <si>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</si>
  <si>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</si>
  <si>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</si>
  <si>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</si>
  <si>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</si>
  <si>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</si>
  <si>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</si>
  <si>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</si>
  <si>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</si>
  <si>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</si>
  <si>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</si>
  <si>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</si>
  <si>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</si>
  <si>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</si>
  <si>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</si>
  <si>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</si>
  <si>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</si>
  <si>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</si>
  <si>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</si>
  <si>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</si>
  <si>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</si>
  <si>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</si>
  <si>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</si>
  <si>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</si>
  <si>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</si>
  <si>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</si>
  <si>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</si>
  <si>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</si>
  <si>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</si>
  <si>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</si>
  <si>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</si>
  <si>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</si>
  <si>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</si>
  <si>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</si>
  <si>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</si>
  <si>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</si>
  <si>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</si>
  <si>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</si>
  <si>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</si>
  <si>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</si>
  <si>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</si>
  <si>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</si>
  <si>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</si>
  <si>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</si>
  <si>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</si>
  <si>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</si>
  <si>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</si>
  <si>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</si>
  <si>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</si>
  <si>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</si>
  <si>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</si>
  <si>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</si>
  <si>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</si>
  <si>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</si>
  <si>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</si>
  <si>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</si>
  <si>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</si>
  <si>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</si>
  <si>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</si>
  <si>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</si>
  <si>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</si>
  <si>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</si>
  <si>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</si>
  <si>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</si>
  <si>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</si>
  <si>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</si>
  <si>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</si>
  <si>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</si>
  <si>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</si>
  <si>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</si>
  <si>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</si>
  <si>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</si>
  <si>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</si>
  <si>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</si>
  <si>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</si>
  <si>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</si>
  <si>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</si>
  <si>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</si>
  <si>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</si>
  <si>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</si>
  <si>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</si>
  <si>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</si>
  <si>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</si>
  <si>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</si>
  <si>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</si>
  <si>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</si>
  <si>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</si>
  <si>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</si>
  <si>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</si>
  <si>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</si>
  <si>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</si>
  <si>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</si>
  <si>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</si>
  <si>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</si>
  <si>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</si>
  <si>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</si>
  <si>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</si>
  <si>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</si>
  <si>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</si>
  <si>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</si>
  <si>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</si>
  <si>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</si>
  <si>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</si>
  <si>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</si>
  <si>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</si>
  <si>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</si>
  <si>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</si>
  <si>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</si>
  <si>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</si>
  <si>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</si>
  <si>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</si>
  <si>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</si>
  <si>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</si>
  <si>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</si>
  <si>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</si>
  <si>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</si>
  <si>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</si>
  <si>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</si>
  <si>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</si>
  <si>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</si>
  <si>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</si>
  <si>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</si>
  <si>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</si>
  <si>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</si>
  <si>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</si>
  <si>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</si>
  <si>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</si>
  <si>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</si>
  <si>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</si>
  <si>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</si>
  <si>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</si>
  <si>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</si>
  <si>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</si>
  <si>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</si>
  <si>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</si>
  <si>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</si>
  <si>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</si>
  <si>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</si>
  <si>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</si>
  <si>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</si>
  <si>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</si>
  <si>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</si>
  <si>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</si>
  <si>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</si>
  <si>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</si>
  <si>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</si>
  <si>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</si>
  <si>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</si>
  <si>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</si>
  <si>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</si>
  <si>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</si>
  <si>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</si>
  <si>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</si>
  <si>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</si>
  <si>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</si>
  <si>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</si>
  <si>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</si>
  <si>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</si>
  <si>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</si>
  <si>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</si>
  <si>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</si>
  <si>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</si>
  <si>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</si>
  <si>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</si>
  <si>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</si>
  <si>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</si>
  <si>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</si>
  <si>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</si>
  <si>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</si>
  <si>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</si>
  <si>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</si>
  <si>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</si>
  <si>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</si>
  <si>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</si>
  <si>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</si>
  <si>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</si>
  <si>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</si>
  <si>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</si>
  <si>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</si>
  <si>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</si>
  <si>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</si>
  <si>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</si>
  <si>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</si>
  <si>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</si>
  <si>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</si>
  <si>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</si>
  <si>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</si>
  <si>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</si>
  <si>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</si>
  <si>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</si>
  <si>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</si>
  <si>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</si>
  <si>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</si>
  <si>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</si>
  <si>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</si>
  <si>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</si>
  <si>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</si>
  <si>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</si>
  <si>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</si>
  <si>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</si>
  <si>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</si>
  <si>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</si>
  <si>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</si>
  <si>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</si>
  <si>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</si>
  <si>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</si>
  <si>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</si>
  <si>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</si>
  <si>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</si>
  <si>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</si>
  <si>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</si>
  <si>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</si>
  <si>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</si>
  <si>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</si>
  <si>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</si>
  <si>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</si>
  <si>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</si>
  <si>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</si>
  <si>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</si>
  <si>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</si>
  <si>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</si>
  <si>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</si>
  <si>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</si>
  <si>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</si>
  <si>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</si>
  <si>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</si>
  <si>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</si>
  <si>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</si>
  <si>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</si>
  <si>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</si>
  <si>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</si>
  <si>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</si>
  <si>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</si>
  <si>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</si>
  <si>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</si>
  <si>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</si>
  <si>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</si>
  <si>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</si>
  <si>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</si>
  <si>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</si>
  <si>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</si>
  <si>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 xml:space="preserve">Строительство Дома культуры в с. Первомайском </t>
  </si>
  <si>
    <t>16100L5050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</si>
  <si>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</si>
  <si>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</si>
  <si>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</si>
  <si>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</si>
  <si>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</si>
  <si>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</si>
  <si>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</si>
  <si>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</si>
  <si>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15000S2190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</si>
  <si>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</si>
  <si>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</si>
  <si>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</si>
  <si>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</si>
  <si>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</si>
  <si>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</si>
  <si>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</si>
  <si>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</si>
  <si>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</si>
  <si>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</si>
  <si>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</si>
  <si>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</si>
  <si>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1630000600</t>
  </si>
  <si>
    <t>1630000000</t>
  </si>
  <si>
    <t>Подпрограмма "Юные таланты Михайловского муниципального района"</t>
  </si>
  <si>
    <t>1500052280</t>
  </si>
  <si>
    <t>Расходы на развитие спортивной инфраструктуры, находящейся в муниципальной собственности из срендств федерального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</si>
  <si>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</si>
  <si>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</si>
  <si>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03100L0970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</si>
  <si>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</si>
  <si>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</si>
  <si>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</si>
  <si>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</si>
  <si>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Приложение 7 к решению Думы</t>
  </si>
  <si>
    <t>района № 368 от 30.05.2019г.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</si>
</sst>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175" fontId="1" fillId="33" borderId="0" xfId="0" applyNumberFormat="1" applyFont="1" applyFill="1" applyAlignment="1">
      <alignment horizontal="left" wrapText="1"/>
    </xf>
    <xf numFmtId="175" fontId="2" fillId="35" borderId="10" xfId="0" applyNumberFormat="1" applyFont="1" applyFill="1" applyBorder="1" applyAlignment="1">
      <alignment horizontal="center" vertical="center" shrinkToFit="1"/>
    </xf>
    <xf numFmtId="176" fontId="5" fillId="36" borderId="10" xfId="60" applyNumberFormat="1" applyFont="1" applyFill="1" applyBorder="1" applyAlignment="1">
      <alignment horizontal="center" vertical="center" shrinkToFit="1"/>
    </xf>
    <xf numFmtId="177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3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3" hidden="1" customWidth="1"/>
    <col min="25" max="25" width="11.875" style="45" hidden="1" customWidth="1"/>
    <col min="26" max="16384" width="9.125" style="2" customWidth="1"/>
  </cols>
  <sheetData>
    <row r="1" spans="2:5" ht="15.75">
      <c r="B1" s="184" t="s">
        <v>462</v>
      </c>
      <c r="C1" s="184"/>
      <c r="D1" s="184"/>
      <c r="E1" s="184"/>
    </row>
    <row r="2" spans="2:5" ht="15.75">
      <c r="B2" s="184" t="s">
        <v>236</v>
      </c>
      <c r="C2" s="184"/>
      <c r="D2" s="184"/>
      <c r="E2" s="184"/>
    </row>
    <row r="3" spans="2:5" ht="15.75">
      <c r="B3" s="184" t="s">
        <v>463</v>
      </c>
      <c r="C3" s="184"/>
      <c r="D3" s="184"/>
      <c r="E3" s="184"/>
    </row>
    <row r="5" spans="2:23" ht="15.75">
      <c r="B5" s="182" t="s">
        <v>363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spans="2:23" ht="18.75" customHeight="1">
      <c r="B6" s="183" t="s">
        <v>236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2:23" ht="15.75">
      <c r="B7" s="45" t="s">
        <v>237</v>
      </c>
      <c r="C7" s="182" t="s">
        <v>426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45"/>
    </row>
    <row r="9" spans="1:25" ht="30.75" customHeight="1">
      <c r="A9" s="181" t="s">
        <v>86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X9" s="2"/>
      <c r="Y9" s="2"/>
    </row>
    <row r="10" spans="1:25" ht="57" customHeight="1">
      <c r="A10" s="180" t="s">
        <v>443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X10" s="2"/>
      <c r="Y10" s="2"/>
    </row>
    <row r="11" spans="1:25" ht="16.5" thickBot="1">
      <c r="A11" s="48"/>
      <c r="B11" s="48"/>
      <c r="C11" s="48"/>
      <c r="D11" s="48"/>
      <c r="E11" s="48"/>
      <c r="F11" s="48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Y11" s="56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0" t="s">
        <v>23</v>
      </c>
      <c r="X12" s="57" t="s">
        <v>82</v>
      </c>
      <c r="Y12" s="46" t="s">
        <v>81</v>
      </c>
    </row>
    <row r="13" spans="1:25" ht="29.25" thickBot="1">
      <c r="A13" s="100" t="s">
        <v>60</v>
      </c>
      <c r="B13" s="101">
        <v>951</v>
      </c>
      <c r="C13" s="101" t="s">
        <v>61</v>
      </c>
      <c r="D13" s="101" t="s">
        <v>246</v>
      </c>
      <c r="E13" s="101" t="s">
        <v>5</v>
      </c>
      <c r="F13" s="102"/>
      <c r="G13" s="172">
        <f>G14+G184+G190+G197+G250+G303+G329+G378+G402+G423+G430+G436</f>
        <v>374712.74868</v>
      </c>
      <c r="H13" s="28" t="e">
        <f>H14+#REF!+H191+H197+#REF!+H315+H346+H387+H403+H427+H432+H437</f>
        <v>#REF!</v>
      </c>
      <c r="I13" s="28" t="e">
        <f>I14+#REF!+I191+I197+#REF!+I315+I346+I387+I403+I427+I432+I437</f>
        <v>#REF!</v>
      </c>
      <c r="J13" s="28" t="e">
        <f>J14+#REF!+J191+J197+#REF!+J315+J346+J387+J403+J427+J432+J437</f>
        <v>#REF!</v>
      </c>
      <c r="K13" s="28" t="e">
        <f>K14+#REF!+K191+K197+#REF!+K315+K346+K387+K403+K427+K432+K437</f>
        <v>#REF!</v>
      </c>
      <c r="L13" s="28" t="e">
        <f>L14+#REF!+L191+L197+#REF!+L315+L346+L387+L403+L427+L432+L437</f>
        <v>#REF!</v>
      </c>
      <c r="M13" s="28" t="e">
        <f>M14+#REF!+M191+M197+#REF!+M315+M346+M387+M403+M427+M432+M437</f>
        <v>#REF!</v>
      </c>
      <c r="N13" s="28" t="e">
        <f>N14+#REF!+N191+N197+#REF!+N315+N346+N387+N403+N427+N432+N437</f>
        <v>#REF!</v>
      </c>
      <c r="O13" s="28" t="e">
        <f>O14+#REF!+O191+O197+#REF!+O315+O346+O387+O403+O427+O432+O437</f>
        <v>#REF!</v>
      </c>
      <c r="P13" s="28" t="e">
        <f>P14+#REF!+P191+P197+#REF!+P315+P346+P387+P403+P427+P432+P437</f>
        <v>#REF!</v>
      </c>
      <c r="Q13" s="28" t="e">
        <f>Q14+#REF!+Q191+Q197+#REF!+Q315+Q346+Q387+Q403+Q427+Q432+Q437</f>
        <v>#REF!</v>
      </c>
      <c r="R13" s="28" t="e">
        <f>R14+#REF!+R191+R197+#REF!+R315+R346+R387+R403+R427+R432+R437</f>
        <v>#REF!</v>
      </c>
      <c r="S13" s="28" t="e">
        <f>S14+#REF!+S191+S197+#REF!+S315+S346+S387+S403+S427+S432+S437</f>
        <v>#REF!</v>
      </c>
      <c r="T13" s="28" t="e">
        <f>T14+#REF!+T191+T197+#REF!+T315+T346+T387+T403+T427+T432+T437</f>
        <v>#REF!</v>
      </c>
      <c r="U13" s="28" t="e">
        <f>U14+#REF!+U191+U197+#REF!+U315+U346+U387+U403+U427+U432+U437</f>
        <v>#REF!</v>
      </c>
      <c r="V13" s="28" t="e">
        <f>V14+#REF!+V191+V197+#REF!+V315+V346+V387+V403+V427+V432+V437</f>
        <v>#REF!</v>
      </c>
      <c r="W13" s="28" t="e">
        <f>W14+#REF!+W191+W197+#REF!+W315+W346+W387+W403+W427+W432+W437</f>
        <v>#REF!</v>
      </c>
      <c r="X13" s="59" t="e">
        <f>X14+#REF!+X191+X197+#REF!+X315+X346+X387+X403+X427+X432+X437</f>
        <v>#REF!</v>
      </c>
      <c r="Y13" s="58" t="e">
        <f aca="true" t="shared" si="0" ref="Y13:Y23">X13/G13*100</f>
        <v>#REF!</v>
      </c>
    </row>
    <row r="14" spans="1:25" ht="18.75" customHeight="1" outlineLevel="2" thickBot="1">
      <c r="A14" s="105" t="s">
        <v>54</v>
      </c>
      <c r="B14" s="18">
        <v>951</v>
      </c>
      <c r="C14" s="14" t="s">
        <v>53</v>
      </c>
      <c r="D14" s="14" t="s">
        <v>246</v>
      </c>
      <c r="E14" s="14" t="s">
        <v>5</v>
      </c>
      <c r="F14" s="14"/>
      <c r="G14" s="171">
        <f>G15+G23+G47+G67+G83+G88+G61+G77</f>
        <v>104828.01418000003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0" t="e">
        <f>X15+X26+X49+#REF!+X68+#REF!+X83+X87</f>
        <v>#REF!</v>
      </c>
      <c r="Y14" s="58" t="e">
        <f t="shared" si="0"/>
        <v>#REF!</v>
      </c>
    </row>
    <row r="15" spans="1:25" ht="32.25" customHeight="1" outlineLevel="3" thickBot="1">
      <c r="A15" s="106" t="s">
        <v>24</v>
      </c>
      <c r="B15" s="126">
        <v>951</v>
      </c>
      <c r="C15" s="107" t="s">
        <v>6</v>
      </c>
      <c r="D15" s="107" t="s">
        <v>246</v>
      </c>
      <c r="E15" s="107" t="s">
        <v>5</v>
      </c>
      <c r="F15" s="107"/>
      <c r="G15" s="108">
        <f>G16</f>
        <v>2569.4120000000003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1">
        <f t="shared" si="1"/>
        <v>1147.63638</v>
      </c>
      <c r="Y15" s="58">
        <f t="shared" si="0"/>
        <v>44.665331211966</v>
      </c>
    </row>
    <row r="16" spans="1:25" ht="34.5" customHeight="1" outlineLevel="3" thickBot="1">
      <c r="A16" s="109" t="s">
        <v>131</v>
      </c>
      <c r="B16" s="19">
        <v>951</v>
      </c>
      <c r="C16" s="11" t="s">
        <v>6</v>
      </c>
      <c r="D16" s="11" t="s">
        <v>247</v>
      </c>
      <c r="E16" s="11" t="s">
        <v>5</v>
      </c>
      <c r="F16" s="11"/>
      <c r="G16" s="12">
        <f>G17</f>
        <v>2569.4120000000003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2">
        <f t="shared" si="2"/>
        <v>1147.63638</v>
      </c>
      <c r="Y16" s="58">
        <f t="shared" si="0"/>
        <v>44.665331211966</v>
      </c>
    </row>
    <row r="17" spans="1:25" ht="36" customHeight="1" outlineLevel="3" thickBot="1">
      <c r="A17" s="109" t="s">
        <v>132</v>
      </c>
      <c r="B17" s="19">
        <v>951</v>
      </c>
      <c r="C17" s="11" t="s">
        <v>6</v>
      </c>
      <c r="D17" s="11" t="s">
        <v>248</v>
      </c>
      <c r="E17" s="11" t="s">
        <v>5</v>
      </c>
      <c r="F17" s="11"/>
      <c r="G17" s="12">
        <f>G18</f>
        <v>2569.4120000000003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2"/>
      <c r="Y17" s="58"/>
    </row>
    <row r="18" spans="1:25" ht="20.25" customHeight="1" outlineLevel="3" thickBot="1">
      <c r="A18" s="91" t="s">
        <v>133</v>
      </c>
      <c r="B18" s="87">
        <v>951</v>
      </c>
      <c r="C18" s="88" t="s">
        <v>6</v>
      </c>
      <c r="D18" s="88" t="s">
        <v>249</v>
      </c>
      <c r="E18" s="88" t="s">
        <v>5</v>
      </c>
      <c r="F18" s="88"/>
      <c r="G18" s="16">
        <f>G19</f>
        <v>2569.4120000000003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2"/>
      <c r="Y18" s="58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249</v>
      </c>
      <c r="E19" s="6" t="s">
        <v>87</v>
      </c>
      <c r="F19" s="6"/>
      <c r="G19" s="7">
        <f>G20+G21+G22</f>
        <v>2569.4120000000003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2"/>
      <c r="Y19" s="58"/>
    </row>
    <row r="20" spans="1:25" ht="20.25" customHeight="1" outlineLevel="3" thickBot="1">
      <c r="A20" s="85" t="s">
        <v>243</v>
      </c>
      <c r="B20" s="89">
        <v>951</v>
      </c>
      <c r="C20" s="90" t="s">
        <v>6</v>
      </c>
      <c r="D20" s="90" t="s">
        <v>249</v>
      </c>
      <c r="E20" s="90" t="s">
        <v>88</v>
      </c>
      <c r="F20" s="90"/>
      <c r="G20" s="95">
        <v>2087.014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2"/>
      <c r="Y20" s="58"/>
    </row>
    <row r="21" spans="1:25" ht="30.75" customHeight="1" outlineLevel="4" thickBot="1">
      <c r="A21" s="85" t="s">
        <v>245</v>
      </c>
      <c r="B21" s="89">
        <v>951</v>
      </c>
      <c r="C21" s="90" t="s">
        <v>6</v>
      </c>
      <c r="D21" s="90" t="s">
        <v>249</v>
      </c>
      <c r="E21" s="90" t="s">
        <v>89</v>
      </c>
      <c r="F21" s="90"/>
      <c r="G21" s="95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3">
        <f t="shared" si="3"/>
        <v>1147.63638</v>
      </c>
      <c r="Y21" s="58" t="e">
        <f t="shared" si="0"/>
        <v>#DIV/0!</v>
      </c>
    </row>
    <row r="22" spans="1:25" ht="48" outlineLevel="4" thickBot="1">
      <c r="A22" s="85" t="s">
        <v>238</v>
      </c>
      <c r="B22" s="89">
        <v>951</v>
      </c>
      <c r="C22" s="90" t="s">
        <v>6</v>
      </c>
      <c r="D22" s="90" t="s">
        <v>249</v>
      </c>
      <c r="E22" s="90" t="s">
        <v>239</v>
      </c>
      <c r="F22" s="90"/>
      <c r="G22" s="95">
        <v>482.398</v>
      </c>
      <c r="H22" s="5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79"/>
      <c r="Y22" s="58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246</v>
      </c>
      <c r="E23" s="9" t="s">
        <v>5</v>
      </c>
      <c r="F23" s="9"/>
      <c r="G23" s="153">
        <f>G24</f>
        <v>4721.9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3">
        <v>1204.8</v>
      </c>
      <c r="X23" s="64">
        <v>1147.63638</v>
      </c>
      <c r="Y23" s="58">
        <f t="shared" si="0"/>
        <v>24.304546474935936</v>
      </c>
    </row>
    <row r="24" spans="1:25" ht="32.25" outlineLevel="5" thickBot="1">
      <c r="A24" s="109" t="s">
        <v>131</v>
      </c>
      <c r="B24" s="19">
        <v>951</v>
      </c>
      <c r="C24" s="11" t="s">
        <v>17</v>
      </c>
      <c r="D24" s="11" t="s">
        <v>247</v>
      </c>
      <c r="E24" s="11" t="s">
        <v>5</v>
      </c>
      <c r="F24" s="11"/>
      <c r="G24" s="154">
        <f>G25</f>
        <v>4721.9</v>
      </c>
      <c r="H24" s="5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3"/>
      <c r="Y24" s="58"/>
    </row>
    <row r="25" spans="1:25" ht="32.25" outlineLevel="5" thickBot="1">
      <c r="A25" s="109" t="s">
        <v>132</v>
      </c>
      <c r="B25" s="19">
        <v>951</v>
      </c>
      <c r="C25" s="11" t="s">
        <v>17</v>
      </c>
      <c r="D25" s="11" t="s">
        <v>248</v>
      </c>
      <c r="E25" s="11" t="s">
        <v>5</v>
      </c>
      <c r="F25" s="11"/>
      <c r="G25" s="154">
        <f>G26+G39+G45</f>
        <v>4721.9</v>
      </c>
      <c r="H25" s="5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3"/>
      <c r="Y25" s="58"/>
    </row>
    <row r="26" spans="1:25" ht="49.5" customHeight="1" outlineLevel="6" thickBot="1">
      <c r="A26" s="110" t="s">
        <v>195</v>
      </c>
      <c r="B26" s="127">
        <v>951</v>
      </c>
      <c r="C26" s="88" t="s">
        <v>17</v>
      </c>
      <c r="D26" s="88" t="s">
        <v>250</v>
      </c>
      <c r="E26" s="88" t="s">
        <v>5</v>
      </c>
      <c r="F26" s="88"/>
      <c r="G26" s="155">
        <f>G27+G31+G36+G33</f>
        <v>2709.9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5" t="e">
        <f t="shared" si="4"/>
        <v>#REF!</v>
      </c>
      <c r="Y26" s="58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250</v>
      </c>
      <c r="E27" s="6" t="s">
        <v>87</v>
      </c>
      <c r="F27" s="6"/>
      <c r="G27" s="156">
        <f>G28+G29+G30</f>
        <v>2604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6" t="e">
        <f>X28+X41+#REF!</f>
        <v>#REF!</v>
      </c>
      <c r="Y27" s="58" t="e">
        <f>X27/G27*100</f>
        <v>#REF!</v>
      </c>
    </row>
    <row r="28" spans="1:25" ht="18.75" customHeight="1" outlineLevel="6" thickBot="1">
      <c r="A28" s="85" t="s">
        <v>243</v>
      </c>
      <c r="B28" s="89">
        <v>951</v>
      </c>
      <c r="C28" s="90" t="s">
        <v>17</v>
      </c>
      <c r="D28" s="90" t="s">
        <v>250</v>
      </c>
      <c r="E28" s="90" t="s">
        <v>88</v>
      </c>
      <c r="F28" s="90"/>
      <c r="G28" s="139">
        <v>2000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3">
        <f t="shared" si="5"/>
        <v>1860.127</v>
      </c>
      <c r="Y28" s="58">
        <f>X28/G28*100</f>
        <v>93.00635</v>
      </c>
    </row>
    <row r="29" spans="1:25" ht="36" customHeight="1" outlineLevel="6" thickBot="1">
      <c r="A29" s="85" t="s">
        <v>245</v>
      </c>
      <c r="B29" s="89">
        <v>951</v>
      </c>
      <c r="C29" s="90" t="s">
        <v>17</v>
      </c>
      <c r="D29" s="90" t="s">
        <v>250</v>
      </c>
      <c r="E29" s="90" t="s">
        <v>89</v>
      </c>
      <c r="F29" s="90"/>
      <c r="G29" s="139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3">
        <v>2414.5</v>
      </c>
      <c r="X29" s="64">
        <v>1860.127</v>
      </c>
      <c r="Y29" s="58" t="e">
        <f>X29/G29*100</f>
        <v>#DIV/0!</v>
      </c>
    </row>
    <row r="30" spans="1:25" ht="48" outlineLevel="6" thickBot="1">
      <c r="A30" s="85" t="s">
        <v>238</v>
      </c>
      <c r="B30" s="89">
        <v>951</v>
      </c>
      <c r="C30" s="90" t="s">
        <v>17</v>
      </c>
      <c r="D30" s="90" t="s">
        <v>250</v>
      </c>
      <c r="E30" s="90" t="s">
        <v>239</v>
      </c>
      <c r="F30" s="90"/>
      <c r="G30" s="139">
        <v>604</v>
      </c>
      <c r="H30" s="5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73"/>
      <c r="Y30" s="58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250</v>
      </c>
      <c r="E31" s="6" t="s">
        <v>91</v>
      </c>
      <c r="F31" s="6"/>
      <c r="G31" s="148">
        <f>G32</f>
        <v>30</v>
      </c>
      <c r="H31" s="5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73"/>
      <c r="Y31" s="58"/>
    </row>
    <row r="32" spans="1:25" ht="32.25" outlineLevel="6" thickBot="1">
      <c r="A32" s="85" t="s">
        <v>97</v>
      </c>
      <c r="B32" s="89">
        <v>951</v>
      </c>
      <c r="C32" s="90" t="s">
        <v>17</v>
      </c>
      <c r="D32" s="90" t="s">
        <v>250</v>
      </c>
      <c r="E32" s="90" t="s">
        <v>92</v>
      </c>
      <c r="F32" s="90"/>
      <c r="G32" s="149">
        <v>30</v>
      </c>
      <c r="H32" s="5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73"/>
      <c r="Y32" s="58"/>
    </row>
    <row r="33" spans="1:25" ht="16.5" outlineLevel="6" thickBot="1">
      <c r="A33" s="5" t="s">
        <v>331</v>
      </c>
      <c r="B33" s="21">
        <v>951</v>
      </c>
      <c r="C33" s="6" t="s">
        <v>17</v>
      </c>
      <c r="D33" s="6" t="s">
        <v>250</v>
      </c>
      <c r="E33" s="6" t="s">
        <v>332</v>
      </c>
      <c r="F33" s="6"/>
      <c r="G33" s="148">
        <f>G34+G35</f>
        <v>70.9</v>
      </c>
      <c r="H33" s="5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73"/>
      <c r="Y33" s="58"/>
    </row>
    <row r="34" spans="1:25" ht="16.5" outlineLevel="6" thickBot="1">
      <c r="A34" s="85" t="s">
        <v>333</v>
      </c>
      <c r="B34" s="89">
        <v>951</v>
      </c>
      <c r="C34" s="90" t="s">
        <v>17</v>
      </c>
      <c r="D34" s="90" t="s">
        <v>250</v>
      </c>
      <c r="E34" s="90" t="s">
        <v>334</v>
      </c>
      <c r="F34" s="90"/>
      <c r="G34" s="149">
        <v>70.9</v>
      </c>
      <c r="H34" s="5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73"/>
      <c r="Y34" s="58"/>
    </row>
    <row r="35" spans="1:25" ht="16.5" outlineLevel="6" thickBot="1">
      <c r="A35" s="85" t="s">
        <v>211</v>
      </c>
      <c r="B35" s="89">
        <v>951</v>
      </c>
      <c r="C35" s="90" t="s">
        <v>17</v>
      </c>
      <c r="D35" s="90" t="s">
        <v>250</v>
      </c>
      <c r="E35" s="90" t="s">
        <v>210</v>
      </c>
      <c r="F35" s="90"/>
      <c r="G35" s="149">
        <v>0</v>
      </c>
      <c r="H35" s="5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73"/>
      <c r="Y35" s="58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250</v>
      </c>
      <c r="E36" s="6" t="s">
        <v>93</v>
      </c>
      <c r="F36" s="6"/>
      <c r="G36" s="148">
        <f>G37+G38</f>
        <v>5</v>
      </c>
      <c r="H36" s="5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73"/>
      <c r="Y36" s="58"/>
    </row>
    <row r="37" spans="1:25" ht="32.25" outlineLevel="6" thickBot="1">
      <c r="A37" s="85" t="s">
        <v>99</v>
      </c>
      <c r="B37" s="89">
        <v>951</v>
      </c>
      <c r="C37" s="90" t="s">
        <v>17</v>
      </c>
      <c r="D37" s="90" t="s">
        <v>250</v>
      </c>
      <c r="E37" s="90" t="s">
        <v>94</v>
      </c>
      <c r="F37" s="90"/>
      <c r="G37" s="149">
        <v>0</v>
      </c>
      <c r="H37" s="5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73"/>
      <c r="Y37" s="58"/>
    </row>
    <row r="38" spans="1:25" ht="16.5" outlineLevel="6" thickBot="1">
      <c r="A38" s="85" t="s">
        <v>100</v>
      </c>
      <c r="B38" s="89">
        <v>951</v>
      </c>
      <c r="C38" s="90" t="s">
        <v>17</v>
      </c>
      <c r="D38" s="90" t="s">
        <v>250</v>
      </c>
      <c r="E38" s="90" t="s">
        <v>95</v>
      </c>
      <c r="F38" s="90"/>
      <c r="G38" s="149">
        <v>5</v>
      </c>
      <c r="H38" s="5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73"/>
      <c r="Y38" s="58"/>
    </row>
    <row r="39" spans="1:25" ht="18.75" customHeight="1" outlineLevel="6" thickBot="1">
      <c r="A39" s="91" t="s">
        <v>134</v>
      </c>
      <c r="B39" s="87">
        <v>951</v>
      </c>
      <c r="C39" s="88" t="s">
        <v>17</v>
      </c>
      <c r="D39" s="88" t="s">
        <v>251</v>
      </c>
      <c r="E39" s="88" t="s">
        <v>5</v>
      </c>
      <c r="F39" s="88"/>
      <c r="G39" s="147">
        <f>G40</f>
        <v>2012</v>
      </c>
      <c r="H39" s="5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73"/>
      <c r="Y39" s="58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251</v>
      </c>
      <c r="E40" s="6" t="s">
        <v>87</v>
      </c>
      <c r="F40" s="6"/>
      <c r="G40" s="148">
        <f>G41+G42+G44+G43</f>
        <v>2012</v>
      </c>
      <c r="H40" s="5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73"/>
      <c r="Y40" s="58"/>
    </row>
    <row r="41" spans="1:25" ht="18" customHeight="1" outlineLevel="6" thickBot="1">
      <c r="A41" s="85" t="s">
        <v>243</v>
      </c>
      <c r="B41" s="89">
        <v>951</v>
      </c>
      <c r="C41" s="90" t="s">
        <v>17</v>
      </c>
      <c r="D41" s="90" t="s">
        <v>251</v>
      </c>
      <c r="E41" s="90" t="s">
        <v>88</v>
      </c>
      <c r="F41" s="90"/>
      <c r="G41" s="157">
        <v>1400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7">
        <f t="shared" si="6"/>
        <v>874.3892</v>
      </c>
      <c r="Y41" s="58">
        <f>X41/G41*100</f>
        <v>62.45637142857142</v>
      </c>
    </row>
    <row r="42" spans="1:25" ht="34.5" customHeight="1" outlineLevel="6" thickBot="1">
      <c r="A42" s="85" t="s">
        <v>245</v>
      </c>
      <c r="B42" s="89">
        <v>951</v>
      </c>
      <c r="C42" s="90" t="s">
        <v>17</v>
      </c>
      <c r="D42" s="90" t="s">
        <v>251</v>
      </c>
      <c r="E42" s="90" t="s">
        <v>89</v>
      </c>
      <c r="F42" s="90"/>
      <c r="G42" s="149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3">
        <v>1331.7</v>
      </c>
      <c r="X42" s="64">
        <v>874.3892</v>
      </c>
      <c r="Y42" s="58" t="e">
        <f>X42/G42*100</f>
        <v>#DIV/0!</v>
      </c>
    </row>
    <row r="43" spans="1:25" ht="32.25" outlineLevel="6" thickBot="1">
      <c r="A43" s="85" t="s">
        <v>103</v>
      </c>
      <c r="B43" s="89">
        <v>951</v>
      </c>
      <c r="C43" s="90" t="s">
        <v>17</v>
      </c>
      <c r="D43" s="90" t="s">
        <v>251</v>
      </c>
      <c r="E43" s="90" t="s">
        <v>335</v>
      </c>
      <c r="F43" s="90"/>
      <c r="G43" s="149">
        <v>192</v>
      </c>
      <c r="H43" s="5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73"/>
      <c r="Y43" s="58"/>
    </row>
    <row r="44" spans="1:25" ht="48" outlineLevel="6" thickBot="1">
      <c r="A44" s="85" t="s">
        <v>238</v>
      </c>
      <c r="B44" s="89">
        <v>951</v>
      </c>
      <c r="C44" s="90" t="s">
        <v>17</v>
      </c>
      <c r="D44" s="90" t="s">
        <v>251</v>
      </c>
      <c r="E44" s="90" t="s">
        <v>239</v>
      </c>
      <c r="F44" s="90"/>
      <c r="G44" s="149">
        <v>420</v>
      </c>
      <c r="H44" s="5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73"/>
      <c r="Y44" s="58"/>
    </row>
    <row r="45" spans="1:25" ht="19.5" customHeight="1" outlineLevel="6" thickBot="1">
      <c r="A45" s="91" t="s">
        <v>136</v>
      </c>
      <c r="B45" s="87">
        <v>951</v>
      </c>
      <c r="C45" s="88" t="s">
        <v>17</v>
      </c>
      <c r="D45" s="88" t="s">
        <v>252</v>
      </c>
      <c r="E45" s="88" t="s">
        <v>5</v>
      </c>
      <c r="F45" s="88"/>
      <c r="G45" s="147">
        <f>G46</f>
        <v>0</v>
      </c>
      <c r="H45" s="5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79"/>
      <c r="Y45" s="58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252</v>
      </c>
      <c r="E46" s="6" t="s">
        <v>212</v>
      </c>
      <c r="F46" s="6"/>
      <c r="G46" s="148">
        <v>0</v>
      </c>
      <c r="H46" s="5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79"/>
      <c r="Y46" s="58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246</v>
      </c>
      <c r="E47" s="9" t="s">
        <v>5</v>
      </c>
      <c r="F47" s="9"/>
      <c r="G47" s="138">
        <f>G48</f>
        <v>10402.684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3">
        <v>96</v>
      </c>
      <c r="X47" s="64">
        <v>141</v>
      </c>
      <c r="Y47" s="58">
        <f>X47/G47*100</f>
        <v>1.3554194282936982</v>
      </c>
    </row>
    <row r="48" spans="1:25" ht="32.25" outlineLevel="6" thickBot="1">
      <c r="A48" s="109" t="s">
        <v>131</v>
      </c>
      <c r="B48" s="19">
        <v>951</v>
      </c>
      <c r="C48" s="11" t="s">
        <v>7</v>
      </c>
      <c r="D48" s="11" t="s">
        <v>247</v>
      </c>
      <c r="E48" s="11" t="s">
        <v>5</v>
      </c>
      <c r="F48" s="11"/>
      <c r="G48" s="12">
        <f>G49</f>
        <v>10402.684</v>
      </c>
      <c r="H48" s="5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73"/>
      <c r="Y48" s="58"/>
    </row>
    <row r="49" spans="1:25" ht="34.5" customHeight="1" outlineLevel="3" thickBot="1">
      <c r="A49" s="109" t="s">
        <v>132</v>
      </c>
      <c r="B49" s="19">
        <v>951</v>
      </c>
      <c r="C49" s="11" t="s">
        <v>7</v>
      </c>
      <c r="D49" s="11" t="s">
        <v>248</v>
      </c>
      <c r="E49" s="11" t="s">
        <v>5</v>
      </c>
      <c r="F49" s="11"/>
      <c r="G49" s="12">
        <f>G50</f>
        <v>10402.684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5">
        <f t="shared" si="7"/>
        <v>5600.44265</v>
      </c>
      <c r="Y49" s="58">
        <f>X49/G49*100</f>
        <v>53.83651613372088</v>
      </c>
    </row>
    <row r="50" spans="1:25" ht="49.5" customHeight="1" outlineLevel="3" thickBot="1">
      <c r="A50" s="110" t="s">
        <v>195</v>
      </c>
      <c r="B50" s="87">
        <v>951</v>
      </c>
      <c r="C50" s="88" t="s">
        <v>7</v>
      </c>
      <c r="D50" s="88" t="s">
        <v>250</v>
      </c>
      <c r="E50" s="88" t="s">
        <v>5</v>
      </c>
      <c r="F50" s="88"/>
      <c r="G50" s="16">
        <f>G51+G55+G57</f>
        <v>10402.684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6">
        <f t="shared" si="7"/>
        <v>5600.44265</v>
      </c>
      <c r="Y50" s="58">
        <f>X50/G50*100</f>
        <v>53.83651613372088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250</v>
      </c>
      <c r="E51" s="6" t="s">
        <v>87</v>
      </c>
      <c r="F51" s="6"/>
      <c r="G51" s="7">
        <f>G52+G53+G54</f>
        <v>10081.384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3">
        <f t="shared" si="7"/>
        <v>5600.44265</v>
      </c>
      <c r="Y51" s="58">
        <f>X51/G51*100</f>
        <v>55.55231950295714</v>
      </c>
    </row>
    <row r="52" spans="1:25" ht="18" customHeight="1" outlineLevel="5" thickBot="1">
      <c r="A52" s="85" t="s">
        <v>243</v>
      </c>
      <c r="B52" s="89">
        <v>951</v>
      </c>
      <c r="C52" s="90" t="s">
        <v>7</v>
      </c>
      <c r="D52" s="90" t="s">
        <v>250</v>
      </c>
      <c r="E52" s="90" t="s">
        <v>88</v>
      </c>
      <c r="F52" s="90"/>
      <c r="G52" s="95">
        <v>7752.484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3">
        <v>8918.7</v>
      </c>
      <c r="X52" s="64">
        <v>5600.44265</v>
      </c>
      <c r="Y52" s="58">
        <f>X52/G52*100</f>
        <v>72.24062184455975</v>
      </c>
    </row>
    <row r="53" spans="1:25" ht="31.5" customHeight="1" outlineLevel="5" thickBot="1">
      <c r="A53" s="85" t="s">
        <v>245</v>
      </c>
      <c r="B53" s="89">
        <v>951</v>
      </c>
      <c r="C53" s="90" t="s">
        <v>7</v>
      </c>
      <c r="D53" s="90" t="s">
        <v>250</v>
      </c>
      <c r="E53" s="90" t="s">
        <v>89</v>
      </c>
      <c r="F53" s="90"/>
      <c r="G53" s="95">
        <v>10</v>
      </c>
      <c r="H53" s="5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73"/>
      <c r="Y53" s="58"/>
    </row>
    <row r="54" spans="1:25" ht="48" outlineLevel="5" thickBot="1">
      <c r="A54" s="85" t="s">
        <v>238</v>
      </c>
      <c r="B54" s="89">
        <v>951</v>
      </c>
      <c r="C54" s="90" t="s">
        <v>7</v>
      </c>
      <c r="D54" s="90" t="s">
        <v>250</v>
      </c>
      <c r="E54" s="90" t="s">
        <v>239</v>
      </c>
      <c r="F54" s="90"/>
      <c r="G54" s="95">
        <v>2318.9</v>
      </c>
      <c r="H54" s="5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73"/>
      <c r="Y54" s="58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250</v>
      </c>
      <c r="E55" s="6" t="s">
        <v>91</v>
      </c>
      <c r="F55" s="6"/>
      <c r="G55" s="7">
        <f>G56</f>
        <v>180</v>
      </c>
      <c r="H55" s="5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73"/>
      <c r="Y55" s="58"/>
    </row>
    <row r="56" spans="1:25" ht="32.25" outlineLevel="5" thickBot="1">
      <c r="A56" s="85" t="s">
        <v>97</v>
      </c>
      <c r="B56" s="89">
        <v>951</v>
      </c>
      <c r="C56" s="90" t="s">
        <v>7</v>
      </c>
      <c r="D56" s="90" t="s">
        <v>250</v>
      </c>
      <c r="E56" s="90" t="s">
        <v>92</v>
      </c>
      <c r="F56" s="90"/>
      <c r="G56" s="95">
        <v>180</v>
      </c>
      <c r="H56" s="5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73"/>
      <c r="Y56" s="58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250</v>
      </c>
      <c r="E57" s="6" t="s">
        <v>93</v>
      </c>
      <c r="F57" s="6"/>
      <c r="G57" s="7">
        <f>G58+G59+G60</f>
        <v>141.3</v>
      </c>
      <c r="H57" s="5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73"/>
      <c r="Y57" s="58"/>
    </row>
    <row r="58" spans="1:25" ht="32.25" outlineLevel="5" thickBot="1">
      <c r="A58" s="85" t="s">
        <v>99</v>
      </c>
      <c r="B58" s="89">
        <v>951</v>
      </c>
      <c r="C58" s="90" t="s">
        <v>7</v>
      </c>
      <c r="D58" s="90" t="s">
        <v>250</v>
      </c>
      <c r="E58" s="90" t="s">
        <v>94</v>
      </c>
      <c r="F58" s="90"/>
      <c r="G58" s="95">
        <v>6.9</v>
      </c>
      <c r="H58" s="5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73"/>
      <c r="Y58" s="58"/>
    </row>
    <row r="59" spans="1:25" ht="16.5" outlineLevel="5" thickBot="1">
      <c r="A59" s="85" t="s">
        <v>100</v>
      </c>
      <c r="B59" s="89">
        <v>951</v>
      </c>
      <c r="C59" s="90" t="s">
        <v>7</v>
      </c>
      <c r="D59" s="90" t="s">
        <v>250</v>
      </c>
      <c r="E59" s="90" t="s">
        <v>95</v>
      </c>
      <c r="F59" s="90"/>
      <c r="G59" s="95">
        <v>40</v>
      </c>
      <c r="H59" s="5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73"/>
      <c r="Y59" s="58"/>
    </row>
    <row r="60" spans="1:25" ht="16.5" outlineLevel="5" thickBot="1">
      <c r="A60" s="152" t="s">
        <v>336</v>
      </c>
      <c r="B60" s="89">
        <v>951</v>
      </c>
      <c r="C60" s="90" t="s">
        <v>7</v>
      </c>
      <c r="D60" s="90" t="s">
        <v>250</v>
      </c>
      <c r="E60" s="90" t="s">
        <v>337</v>
      </c>
      <c r="F60" s="90"/>
      <c r="G60" s="95">
        <v>94.4</v>
      </c>
      <c r="H60" s="5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73"/>
      <c r="Y60" s="58"/>
    </row>
    <row r="61" spans="1:25" ht="16.5" outlineLevel="5" thickBot="1">
      <c r="A61" s="8" t="s">
        <v>191</v>
      </c>
      <c r="B61" s="19">
        <v>951</v>
      </c>
      <c r="C61" s="9" t="s">
        <v>193</v>
      </c>
      <c r="D61" s="9" t="s">
        <v>246</v>
      </c>
      <c r="E61" s="9" t="s">
        <v>5</v>
      </c>
      <c r="F61" s="9"/>
      <c r="G61" s="138">
        <f>G62</f>
        <v>28.025</v>
      </c>
      <c r="H61" s="5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73"/>
      <c r="Y61" s="58"/>
    </row>
    <row r="62" spans="1:25" ht="32.25" outlineLevel="5" thickBot="1">
      <c r="A62" s="109" t="s">
        <v>131</v>
      </c>
      <c r="B62" s="19">
        <v>951</v>
      </c>
      <c r="C62" s="9" t="s">
        <v>193</v>
      </c>
      <c r="D62" s="9" t="s">
        <v>247</v>
      </c>
      <c r="E62" s="9" t="s">
        <v>5</v>
      </c>
      <c r="F62" s="9"/>
      <c r="G62" s="10">
        <f>G63</f>
        <v>28.025</v>
      </c>
      <c r="H62" s="5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73"/>
      <c r="Y62" s="58"/>
    </row>
    <row r="63" spans="1:25" ht="32.25" outlineLevel="5" thickBot="1">
      <c r="A63" s="109" t="s">
        <v>132</v>
      </c>
      <c r="B63" s="19">
        <v>951</v>
      </c>
      <c r="C63" s="9" t="s">
        <v>193</v>
      </c>
      <c r="D63" s="9" t="s">
        <v>248</v>
      </c>
      <c r="E63" s="9" t="s">
        <v>5</v>
      </c>
      <c r="F63" s="9"/>
      <c r="G63" s="10">
        <f>G64</f>
        <v>28.025</v>
      </c>
      <c r="H63" s="5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3"/>
      <c r="Y63" s="58"/>
    </row>
    <row r="64" spans="1:25" ht="32.25" outlineLevel="5" thickBot="1">
      <c r="A64" s="91" t="s">
        <v>192</v>
      </c>
      <c r="B64" s="87">
        <v>951</v>
      </c>
      <c r="C64" s="88" t="s">
        <v>193</v>
      </c>
      <c r="D64" s="88" t="s">
        <v>253</v>
      </c>
      <c r="E64" s="88" t="s">
        <v>5</v>
      </c>
      <c r="F64" s="88"/>
      <c r="G64" s="16">
        <f>G65</f>
        <v>28.025</v>
      </c>
      <c r="H64" s="5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73"/>
      <c r="Y64" s="58"/>
    </row>
    <row r="65" spans="1:25" ht="19.5" customHeight="1" outlineLevel="5" thickBot="1">
      <c r="A65" s="5" t="s">
        <v>96</v>
      </c>
      <c r="B65" s="21">
        <v>951</v>
      </c>
      <c r="C65" s="6" t="s">
        <v>193</v>
      </c>
      <c r="D65" s="6" t="s">
        <v>253</v>
      </c>
      <c r="E65" s="6" t="s">
        <v>91</v>
      </c>
      <c r="F65" s="6"/>
      <c r="G65" s="7">
        <f>G66</f>
        <v>28.025</v>
      </c>
      <c r="H65" s="5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73"/>
      <c r="Y65" s="58"/>
    </row>
    <row r="66" spans="1:25" ht="32.25" outlineLevel="5" thickBot="1">
      <c r="A66" s="85" t="s">
        <v>97</v>
      </c>
      <c r="B66" s="89">
        <v>951</v>
      </c>
      <c r="C66" s="90" t="s">
        <v>193</v>
      </c>
      <c r="D66" s="90" t="s">
        <v>253</v>
      </c>
      <c r="E66" s="90" t="s">
        <v>92</v>
      </c>
      <c r="F66" s="90"/>
      <c r="G66" s="139">
        <v>28.025</v>
      </c>
      <c r="H66" s="5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73"/>
      <c r="Y66" s="58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246</v>
      </c>
      <c r="E67" s="9" t="s">
        <v>5</v>
      </c>
      <c r="F67" s="9"/>
      <c r="G67" s="138">
        <f>G68</f>
        <v>7876.063</v>
      </c>
      <c r="H67" s="5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73"/>
      <c r="Y67" s="58"/>
    </row>
    <row r="68" spans="1:25" ht="34.5" customHeight="1" outlineLevel="3" thickBot="1">
      <c r="A68" s="109" t="s">
        <v>131</v>
      </c>
      <c r="B68" s="19">
        <v>951</v>
      </c>
      <c r="C68" s="11" t="s">
        <v>8</v>
      </c>
      <c r="D68" s="11" t="s">
        <v>247</v>
      </c>
      <c r="E68" s="11" t="s">
        <v>5</v>
      </c>
      <c r="F68" s="11"/>
      <c r="G68" s="141">
        <f>G69</f>
        <v>7876.063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5">
        <f t="shared" si="8"/>
        <v>2834.80374</v>
      </c>
      <c r="Y68" s="58">
        <f>X68/G68*100</f>
        <v>35.99264937317032</v>
      </c>
    </row>
    <row r="69" spans="1:25" ht="32.25" outlineLevel="3" thickBot="1">
      <c r="A69" s="109" t="s">
        <v>132</v>
      </c>
      <c r="B69" s="19">
        <v>951</v>
      </c>
      <c r="C69" s="11" t="s">
        <v>8</v>
      </c>
      <c r="D69" s="11" t="s">
        <v>248</v>
      </c>
      <c r="E69" s="11" t="s">
        <v>5</v>
      </c>
      <c r="F69" s="11"/>
      <c r="G69" s="141">
        <f>G70</f>
        <v>7876.063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6">
        <f t="shared" si="8"/>
        <v>2834.80374</v>
      </c>
      <c r="Y69" s="58">
        <f>X69/G69*100</f>
        <v>35.99264937317032</v>
      </c>
    </row>
    <row r="70" spans="1:25" ht="48" outlineLevel="4" thickBot="1">
      <c r="A70" s="110" t="s">
        <v>195</v>
      </c>
      <c r="B70" s="87">
        <v>951</v>
      </c>
      <c r="C70" s="88" t="s">
        <v>8</v>
      </c>
      <c r="D70" s="88" t="s">
        <v>250</v>
      </c>
      <c r="E70" s="88" t="s">
        <v>5</v>
      </c>
      <c r="F70" s="88"/>
      <c r="G70" s="140">
        <f>G71+G75</f>
        <v>7876.063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3">
        <f t="shared" si="8"/>
        <v>2834.80374</v>
      </c>
      <c r="Y70" s="58">
        <f>X70/G70*100</f>
        <v>35.99264937317032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250</v>
      </c>
      <c r="E71" s="6" t="s">
        <v>87</v>
      </c>
      <c r="F71" s="6"/>
      <c r="G71" s="143">
        <f>G72+G73+G74</f>
        <v>7876.063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3">
        <v>3284.2</v>
      </c>
      <c r="X71" s="64">
        <v>2834.80374</v>
      </c>
      <c r="Y71" s="58">
        <f>X71/G71*100</f>
        <v>35.99264937317032</v>
      </c>
    </row>
    <row r="72" spans="1:25" ht="19.5" customHeight="1" outlineLevel="5" thickBot="1">
      <c r="A72" s="85" t="s">
        <v>243</v>
      </c>
      <c r="B72" s="89">
        <v>951</v>
      </c>
      <c r="C72" s="90" t="s">
        <v>8</v>
      </c>
      <c r="D72" s="90" t="s">
        <v>250</v>
      </c>
      <c r="E72" s="90" t="s">
        <v>88</v>
      </c>
      <c r="F72" s="90"/>
      <c r="G72" s="95">
        <v>6062.063</v>
      </c>
      <c r="H72" s="5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73"/>
      <c r="Y72" s="58"/>
    </row>
    <row r="73" spans="1:25" ht="31.5" customHeight="1" outlineLevel="5" thickBot="1">
      <c r="A73" s="85" t="s">
        <v>245</v>
      </c>
      <c r="B73" s="89">
        <v>951</v>
      </c>
      <c r="C73" s="90" t="s">
        <v>8</v>
      </c>
      <c r="D73" s="90" t="s">
        <v>250</v>
      </c>
      <c r="E73" s="90" t="s">
        <v>89</v>
      </c>
      <c r="F73" s="90"/>
      <c r="G73" s="95">
        <v>1</v>
      </c>
      <c r="H73" s="5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73"/>
      <c r="Y73" s="58"/>
    </row>
    <row r="74" spans="1:25" ht="48" outlineLevel="5" thickBot="1">
      <c r="A74" s="85" t="s">
        <v>238</v>
      </c>
      <c r="B74" s="89">
        <v>951</v>
      </c>
      <c r="C74" s="90" t="s">
        <v>8</v>
      </c>
      <c r="D74" s="90" t="s">
        <v>250</v>
      </c>
      <c r="E74" s="90" t="s">
        <v>239</v>
      </c>
      <c r="F74" s="90"/>
      <c r="G74" s="95">
        <v>1813</v>
      </c>
      <c r="H74" s="5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73"/>
      <c r="Y74" s="58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250</v>
      </c>
      <c r="E75" s="6" t="s">
        <v>91</v>
      </c>
      <c r="F75" s="6"/>
      <c r="G75" s="7">
        <f>G76</f>
        <v>0</v>
      </c>
      <c r="H75" s="5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73"/>
      <c r="Y75" s="58"/>
    </row>
    <row r="76" spans="1:25" ht="32.25" outlineLevel="5" thickBot="1">
      <c r="A76" s="85" t="s">
        <v>97</v>
      </c>
      <c r="B76" s="89">
        <v>951</v>
      </c>
      <c r="C76" s="90" t="s">
        <v>8</v>
      </c>
      <c r="D76" s="90" t="s">
        <v>250</v>
      </c>
      <c r="E76" s="90" t="s">
        <v>92</v>
      </c>
      <c r="F76" s="90"/>
      <c r="G76" s="95">
        <v>0</v>
      </c>
      <c r="H76" s="5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73"/>
      <c r="Y76" s="58"/>
    </row>
    <row r="77" spans="1:25" ht="16.5" outlineLevel="5" thickBot="1">
      <c r="A77" s="8" t="s">
        <v>198</v>
      </c>
      <c r="B77" s="19">
        <v>951</v>
      </c>
      <c r="C77" s="9" t="s">
        <v>200</v>
      </c>
      <c r="D77" s="9" t="s">
        <v>246</v>
      </c>
      <c r="E77" s="9" t="s">
        <v>5</v>
      </c>
      <c r="F77" s="9"/>
      <c r="G77" s="10">
        <f>G78</f>
        <v>0</v>
      </c>
      <c r="H77" s="5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73"/>
      <c r="Y77" s="58"/>
    </row>
    <row r="78" spans="1:25" ht="32.25" outlineLevel="5" thickBot="1">
      <c r="A78" s="109" t="s">
        <v>131</v>
      </c>
      <c r="B78" s="19">
        <v>951</v>
      </c>
      <c r="C78" s="9" t="s">
        <v>200</v>
      </c>
      <c r="D78" s="9" t="s">
        <v>247</v>
      </c>
      <c r="E78" s="9" t="s">
        <v>5</v>
      </c>
      <c r="F78" s="9"/>
      <c r="G78" s="10">
        <f>G79</f>
        <v>0</v>
      </c>
      <c r="H78" s="5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73"/>
      <c r="Y78" s="58"/>
    </row>
    <row r="79" spans="1:25" ht="32.25" outlineLevel="5" thickBot="1">
      <c r="A79" s="109" t="s">
        <v>132</v>
      </c>
      <c r="B79" s="19">
        <v>951</v>
      </c>
      <c r="C79" s="9" t="s">
        <v>200</v>
      </c>
      <c r="D79" s="9" t="s">
        <v>248</v>
      </c>
      <c r="E79" s="9" t="s">
        <v>5</v>
      </c>
      <c r="F79" s="9"/>
      <c r="G79" s="10">
        <f>G80</f>
        <v>0</v>
      </c>
      <c r="H79" s="5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73"/>
      <c r="Y79" s="58"/>
    </row>
    <row r="80" spans="1:25" ht="32.25" outlineLevel="5" thickBot="1">
      <c r="A80" s="91" t="s">
        <v>199</v>
      </c>
      <c r="B80" s="87">
        <v>951</v>
      </c>
      <c r="C80" s="88" t="s">
        <v>200</v>
      </c>
      <c r="D80" s="88" t="s">
        <v>254</v>
      </c>
      <c r="E80" s="88" t="s">
        <v>5</v>
      </c>
      <c r="F80" s="88"/>
      <c r="G80" s="16">
        <f>G81</f>
        <v>0</v>
      </c>
      <c r="H80" s="5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73"/>
      <c r="Y80" s="58"/>
    </row>
    <row r="81" spans="1:25" ht="16.5" outlineLevel="5" thickBot="1">
      <c r="A81" s="5" t="s">
        <v>229</v>
      </c>
      <c r="B81" s="21">
        <v>951</v>
      </c>
      <c r="C81" s="6" t="s">
        <v>200</v>
      </c>
      <c r="D81" s="6" t="s">
        <v>254</v>
      </c>
      <c r="E81" s="6" t="s">
        <v>231</v>
      </c>
      <c r="F81" s="6"/>
      <c r="G81" s="7">
        <f>G82</f>
        <v>0</v>
      </c>
      <c r="H81" s="5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73"/>
      <c r="Y81" s="58"/>
    </row>
    <row r="82" spans="1:25" ht="16.5" outlineLevel="5" thickBot="1">
      <c r="A82" s="85" t="s">
        <v>230</v>
      </c>
      <c r="B82" s="89">
        <v>951</v>
      </c>
      <c r="C82" s="90" t="s">
        <v>200</v>
      </c>
      <c r="D82" s="90" t="s">
        <v>254</v>
      </c>
      <c r="E82" s="90" t="s">
        <v>232</v>
      </c>
      <c r="F82" s="90"/>
      <c r="G82" s="95">
        <v>0</v>
      </c>
      <c r="H82" s="5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73"/>
      <c r="Y82" s="58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246</v>
      </c>
      <c r="E83" s="9" t="s">
        <v>5</v>
      </c>
      <c r="F83" s="9"/>
      <c r="G83" s="10">
        <f>G84</f>
        <v>200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5">
        <f t="shared" si="9"/>
        <v>0</v>
      </c>
      <c r="Y83" s="58">
        <f aca="true" t="shared" si="10" ref="Y83:Y90">X83/G83*100</f>
        <v>0</v>
      </c>
    </row>
    <row r="84" spans="1:25" ht="32.25" outlineLevel="3" thickBot="1">
      <c r="A84" s="109" t="s">
        <v>131</v>
      </c>
      <c r="B84" s="19">
        <v>951</v>
      </c>
      <c r="C84" s="11" t="s">
        <v>9</v>
      </c>
      <c r="D84" s="11" t="s">
        <v>247</v>
      </c>
      <c r="E84" s="11" t="s">
        <v>5</v>
      </c>
      <c r="F84" s="11"/>
      <c r="G84" s="12">
        <f>G85</f>
        <v>200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6">
        <f t="shared" si="9"/>
        <v>0</v>
      </c>
      <c r="Y84" s="58">
        <f t="shared" si="10"/>
        <v>0</v>
      </c>
    </row>
    <row r="85" spans="1:25" ht="32.25" outlineLevel="4" thickBot="1">
      <c r="A85" s="109" t="s">
        <v>132</v>
      </c>
      <c r="B85" s="19">
        <v>951</v>
      </c>
      <c r="C85" s="11" t="s">
        <v>9</v>
      </c>
      <c r="D85" s="11" t="s">
        <v>248</v>
      </c>
      <c r="E85" s="11" t="s">
        <v>5</v>
      </c>
      <c r="F85" s="11"/>
      <c r="G85" s="12">
        <f>G86</f>
        <v>200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7">
        <f t="shared" si="9"/>
        <v>0</v>
      </c>
      <c r="Y85" s="58">
        <f t="shared" si="10"/>
        <v>0</v>
      </c>
    </row>
    <row r="86" spans="1:25" ht="32.25" outlineLevel="5" thickBot="1">
      <c r="A86" s="91" t="s">
        <v>135</v>
      </c>
      <c r="B86" s="87">
        <v>951</v>
      </c>
      <c r="C86" s="88" t="s">
        <v>9</v>
      </c>
      <c r="D86" s="88" t="s">
        <v>255</v>
      </c>
      <c r="E86" s="88" t="s">
        <v>5</v>
      </c>
      <c r="F86" s="88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3"/>
      <c r="X86" s="64">
        <v>0</v>
      </c>
      <c r="Y86" s="58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255</v>
      </c>
      <c r="E87" s="6" t="s">
        <v>104</v>
      </c>
      <c r="F87" s="6"/>
      <c r="G87" s="7">
        <v>200</v>
      </c>
      <c r="H87" s="31" t="e">
        <f aca="true" t="shared" si="11" ref="H87:X87">H88+H96+H104+H105+H113+H137+H150+H165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8" t="e">
        <f t="shared" si="11"/>
        <v>#REF!</v>
      </c>
      <c r="Y87" s="58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246</v>
      </c>
      <c r="E88" s="9" t="s">
        <v>5</v>
      </c>
      <c r="F88" s="9"/>
      <c r="G88" s="177">
        <f>G89+G149</f>
        <v>79029.93018000004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69" t="e">
        <f>X89+#REF!</f>
        <v>#REF!</v>
      </c>
      <c r="Y88" s="58" t="e">
        <f t="shared" si="10"/>
        <v>#REF!</v>
      </c>
    </row>
    <row r="89" spans="1:25" ht="32.25" outlineLevel="4" thickBot="1">
      <c r="A89" s="109" t="s">
        <v>131</v>
      </c>
      <c r="B89" s="19">
        <v>951</v>
      </c>
      <c r="C89" s="11" t="s">
        <v>67</v>
      </c>
      <c r="D89" s="11" t="s">
        <v>247</v>
      </c>
      <c r="E89" s="11" t="s">
        <v>5</v>
      </c>
      <c r="F89" s="11"/>
      <c r="G89" s="141">
        <f>G90</f>
        <v>70852.76523000003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7">
        <f t="shared" si="12"/>
        <v>950</v>
      </c>
      <c r="Y89" s="58">
        <f t="shared" si="10"/>
        <v>1.3408086429882302</v>
      </c>
    </row>
    <row r="90" spans="1:25" ht="32.25" outlineLevel="5" thickBot="1">
      <c r="A90" s="109" t="s">
        <v>132</v>
      </c>
      <c r="B90" s="19">
        <v>951</v>
      </c>
      <c r="C90" s="11" t="s">
        <v>67</v>
      </c>
      <c r="D90" s="11" t="s">
        <v>248</v>
      </c>
      <c r="E90" s="11" t="s">
        <v>5</v>
      </c>
      <c r="F90" s="11"/>
      <c r="G90" s="141">
        <f>G91+G98+G109+G105+G123+G130+G137+G120+G143</f>
        <v>70852.76523000003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3"/>
      <c r="X90" s="64">
        <v>950</v>
      </c>
      <c r="Y90" s="58">
        <f t="shared" si="10"/>
        <v>1.3408086429882302</v>
      </c>
    </row>
    <row r="91" spans="1:25" ht="18.75" customHeight="1" outlineLevel="5" thickBot="1">
      <c r="A91" s="91" t="s">
        <v>30</v>
      </c>
      <c r="B91" s="87">
        <v>951</v>
      </c>
      <c r="C91" s="88" t="s">
        <v>67</v>
      </c>
      <c r="D91" s="88" t="s">
        <v>256</v>
      </c>
      <c r="E91" s="88" t="s">
        <v>5</v>
      </c>
      <c r="F91" s="88"/>
      <c r="G91" s="140">
        <f>G92+G96</f>
        <v>2651.06</v>
      </c>
      <c r="H91" s="5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73"/>
      <c r="Y91" s="58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256</v>
      </c>
      <c r="E92" s="6" t="s">
        <v>87</v>
      </c>
      <c r="F92" s="6"/>
      <c r="G92" s="143">
        <f>G93+G94+G95</f>
        <v>1560.7749999999999</v>
      </c>
      <c r="H92" s="5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73"/>
      <c r="Y92" s="58"/>
    </row>
    <row r="93" spans="1:25" ht="19.5" customHeight="1" outlineLevel="5" thickBot="1">
      <c r="A93" s="85" t="s">
        <v>243</v>
      </c>
      <c r="B93" s="89">
        <v>951</v>
      </c>
      <c r="C93" s="90" t="s">
        <v>67</v>
      </c>
      <c r="D93" s="90" t="s">
        <v>256</v>
      </c>
      <c r="E93" s="90" t="s">
        <v>88</v>
      </c>
      <c r="F93" s="90"/>
      <c r="G93" s="139">
        <v>1201.071</v>
      </c>
      <c r="H93" s="5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73"/>
      <c r="Y93" s="58"/>
    </row>
    <row r="94" spans="1:25" ht="30.75" customHeight="1" outlineLevel="5" thickBot="1">
      <c r="A94" s="85" t="s">
        <v>245</v>
      </c>
      <c r="B94" s="89">
        <v>951</v>
      </c>
      <c r="C94" s="90" t="s">
        <v>67</v>
      </c>
      <c r="D94" s="90" t="s">
        <v>256</v>
      </c>
      <c r="E94" s="90" t="s">
        <v>89</v>
      </c>
      <c r="F94" s="90"/>
      <c r="G94" s="139">
        <v>0</v>
      </c>
      <c r="H94" s="5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73"/>
      <c r="Y94" s="58"/>
    </row>
    <row r="95" spans="1:25" ht="48" outlineLevel="5" thickBot="1">
      <c r="A95" s="85" t="s">
        <v>238</v>
      </c>
      <c r="B95" s="89">
        <v>951</v>
      </c>
      <c r="C95" s="90" t="s">
        <v>67</v>
      </c>
      <c r="D95" s="90" t="s">
        <v>256</v>
      </c>
      <c r="E95" s="90" t="s">
        <v>239</v>
      </c>
      <c r="F95" s="90"/>
      <c r="G95" s="139">
        <v>359.704</v>
      </c>
      <c r="H95" s="5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73"/>
      <c r="Y95" s="58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256</v>
      </c>
      <c r="E96" s="6" t="s">
        <v>91</v>
      </c>
      <c r="F96" s="6"/>
      <c r="G96" s="143">
        <f>G97</f>
        <v>1090.285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6">
        <f>X97</f>
        <v>9539.0701</v>
      </c>
      <c r="Y96" s="58">
        <f>X96/G96*100</f>
        <v>874.9152836185035</v>
      </c>
    </row>
    <row r="97" spans="1:25" ht="32.25" outlineLevel="4" thickBot="1">
      <c r="A97" s="85" t="s">
        <v>97</v>
      </c>
      <c r="B97" s="89">
        <v>951</v>
      </c>
      <c r="C97" s="90" t="s">
        <v>67</v>
      </c>
      <c r="D97" s="90" t="s">
        <v>256</v>
      </c>
      <c r="E97" s="90" t="s">
        <v>92</v>
      </c>
      <c r="F97" s="90"/>
      <c r="G97" s="139">
        <v>1090.285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3">
        <f t="shared" si="15"/>
        <v>9539.0701</v>
      </c>
      <c r="Y97" s="58">
        <f>X97/G97*100</f>
        <v>874.9152836185035</v>
      </c>
    </row>
    <row r="98" spans="1:25" ht="48" outlineLevel="5" thickBot="1">
      <c r="A98" s="110" t="s">
        <v>195</v>
      </c>
      <c r="B98" s="87">
        <v>951</v>
      </c>
      <c r="C98" s="88" t="s">
        <v>67</v>
      </c>
      <c r="D98" s="88" t="s">
        <v>250</v>
      </c>
      <c r="E98" s="88" t="s">
        <v>5</v>
      </c>
      <c r="F98" s="88"/>
      <c r="G98" s="140">
        <f>G99+G103</f>
        <v>28353.037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3"/>
      <c r="X98" s="64">
        <v>9539.0701</v>
      </c>
      <c r="Y98" s="58">
        <f>X98/G98*100</f>
        <v>33.64390946902796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250</v>
      </c>
      <c r="E99" s="6" t="s">
        <v>87</v>
      </c>
      <c r="F99" s="6"/>
      <c r="G99" s="143">
        <f>G100+G101+G102</f>
        <v>28258.737</v>
      </c>
      <c r="H99" s="5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73"/>
      <c r="Y99" s="58"/>
    </row>
    <row r="100" spans="1:25" ht="21.75" customHeight="1" outlineLevel="5" thickBot="1">
      <c r="A100" s="85" t="s">
        <v>243</v>
      </c>
      <c r="B100" s="89">
        <v>951</v>
      </c>
      <c r="C100" s="90" t="s">
        <v>67</v>
      </c>
      <c r="D100" s="90" t="s">
        <v>250</v>
      </c>
      <c r="E100" s="90" t="s">
        <v>88</v>
      </c>
      <c r="F100" s="90"/>
      <c r="G100" s="139">
        <v>21746.737</v>
      </c>
      <c r="H100" s="5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73"/>
      <c r="Y100" s="58"/>
    </row>
    <row r="101" spans="1:25" ht="35.25" customHeight="1" outlineLevel="5" thickBot="1">
      <c r="A101" s="85" t="s">
        <v>245</v>
      </c>
      <c r="B101" s="89">
        <v>951</v>
      </c>
      <c r="C101" s="90" t="s">
        <v>67</v>
      </c>
      <c r="D101" s="90" t="s">
        <v>250</v>
      </c>
      <c r="E101" s="90" t="s">
        <v>89</v>
      </c>
      <c r="F101" s="90"/>
      <c r="G101" s="95">
        <v>2</v>
      </c>
      <c r="H101" s="5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73"/>
      <c r="Y101" s="58"/>
    </row>
    <row r="102" spans="1:25" ht="48" outlineLevel="5" thickBot="1">
      <c r="A102" s="85" t="s">
        <v>238</v>
      </c>
      <c r="B102" s="89">
        <v>951</v>
      </c>
      <c r="C102" s="90" t="s">
        <v>67</v>
      </c>
      <c r="D102" s="90" t="s">
        <v>250</v>
      </c>
      <c r="E102" s="90" t="s">
        <v>239</v>
      </c>
      <c r="F102" s="90"/>
      <c r="G102" s="95">
        <v>6510</v>
      </c>
      <c r="H102" s="5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73"/>
      <c r="Y102" s="58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250</v>
      </c>
      <c r="E103" s="6" t="s">
        <v>91</v>
      </c>
      <c r="F103" s="6"/>
      <c r="G103" s="7">
        <f>G104</f>
        <v>94.3</v>
      </c>
      <c r="H103" s="5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73"/>
      <c r="Y103" s="58"/>
    </row>
    <row r="104" spans="1:25" ht="32.25" outlineLevel="6" thickBot="1">
      <c r="A104" s="85" t="s">
        <v>97</v>
      </c>
      <c r="B104" s="89">
        <v>951</v>
      </c>
      <c r="C104" s="90" t="s">
        <v>67</v>
      </c>
      <c r="D104" s="90" t="s">
        <v>250</v>
      </c>
      <c r="E104" s="90" t="s">
        <v>92</v>
      </c>
      <c r="F104" s="90"/>
      <c r="G104" s="95">
        <v>94.3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6" t="e">
        <f>#REF!</f>
        <v>#REF!</v>
      </c>
      <c r="Y104" s="58" t="e">
        <f>X104/G104*100</f>
        <v>#REF!</v>
      </c>
    </row>
    <row r="105" spans="1:25" ht="19.5" customHeight="1" outlineLevel="6" thickBot="1">
      <c r="A105" s="91" t="s">
        <v>136</v>
      </c>
      <c r="B105" s="87">
        <v>951</v>
      </c>
      <c r="C105" s="88" t="s">
        <v>67</v>
      </c>
      <c r="D105" s="88" t="s">
        <v>252</v>
      </c>
      <c r="E105" s="88" t="s">
        <v>5</v>
      </c>
      <c r="F105" s="88"/>
      <c r="G105" s="140">
        <f>G106+G107+G108</f>
        <v>7.922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69" t="e">
        <f>#REF!+X106</f>
        <v>#REF!</v>
      </c>
      <c r="Y105" s="58" t="e">
        <f>X105/G105*100</f>
        <v>#REF!</v>
      </c>
    </row>
    <row r="106" spans="1:25" ht="16.5" customHeight="1" outlineLevel="4" thickBot="1">
      <c r="A106" s="5" t="s">
        <v>106</v>
      </c>
      <c r="B106" s="21">
        <v>951</v>
      </c>
      <c r="C106" s="6" t="s">
        <v>67</v>
      </c>
      <c r="D106" s="6" t="s">
        <v>252</v>
      </c>
      <c r="E106" s="6" t="s">
        <v>212</v>
      </c>
      <c r="F106" s="6"/>
      <c r="G106" s="143">
        <v>7.922</v>
      </c>
      <c r="H106" s="34">
        <f aca="true" t="shared" si="16" ref="H106:W106">H112</f>
        <v>0</v>
      </c>
      <c r="I106" s="34">
        <f t="shared" si="16"/>
        <v>0</v>
      </c>
      <c r="J106" s="34">
        <f t="shared" si="16"/>
        <v>0</v>
      </c>
      <c r="K106" s="34">
        <f t="shared" si="16"/>
        <v>0</v>
      </c>
      <c r="L106" s="34">
        <f t="shared" si="16"/>
        <v>0</v>
      </c>
      <c r="M106" s="34">
        <f t="shared" si="16"/>
        <v>0</v>
      </c>
      <c r="N106" s="34">
        <f t="shared" si="16"/>
        <v>0</v>
      </c>
      <c r="O106" s="34">
        <f t="shared" si="16"/>
        <v>0</v>
      </c>
      <c r="P106" s="34">
        <f t="shared" si="16"/>
        <v>0</v>
      </c>
      <c r="Q106" s="34">
        <f t="shared" si="16"/>
        <v>0</v>
      </c>
      <c r="R106" s="34">
        <f t="shared" si="16"/>
        <v>0</v>
      </c>
      <c r="S106" s="34">
        <f t="shared" si="16"/>
        <v>0</v>
      </c>
      <c r="T106" s="34">
        <f t="shared" si="16"/>
        <v>0</v>
      </c>
      <c r="U106" s="34">
        <f t="shared" si="16"/>
        <v>0</v>
      </c>
      <c r="V106" s="34">
        <f t="shared" si="16"/>
        <v>0</v>
      </c>
      <c r="W106" s="34">
        <f t="shared" si="16"/>
        <v>0</v>
      </c>
      <c r="X106" s="63">
        <f>X112</f>
        <v>1067.9833</v>
      </c>
      <c r="Y106" s="58">
        <f>X106/G106*100</f>
        <v>13481.233274425651</v>
      </c>
    </row>
    <row r="107" spans="1:25" ht="16.5" customHeight="1" outlineLevel="4" thickBot="1">
      <c r="A107" s="5" t="s">
        <v>100</v>
      </c>
      <c r="B107" s="21">
        <v>951</v>
      </c>
      <c r="C107" s="6" t="s">
        <v>67</v>
      </c>
      <c r="D107" s="6" t="s">
        <v>252</v>
      </c>
      <c r="E107" s="6" t="s">
        <v>95</v>
      </c>
      <c r="F107" s="6"/>
      <c r="G107" s="143">
        <v>0</v>
      </c>
      <c r="H107" s="5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79"/>
      <c r="Y107" s="58"/>
    </row>
    <row r="108" spans="1:25" ht="16.5" customHeight="1" outlineLevel="4" thickBot="1">
      <c r="A108" s="5" t="s">
        <v>336</v>
      </c>
      <c r="B108" s="21">
        <v>951</v>
      </c>
      <c r="C108" s="6" t="s">
        <v>67</v>
      </c>
      <c r="D108" s="6" t="s">
        <v>252</v>
      </c>
      <c r="E108" s="6" t="s">
        <v>337</v>
      </c>
      <c r="F108" s="6"/>
      <c r="G108" s="143">
        <v>0</v>
      </c>
      <c r="H108" s="5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79"/>
      <c r="Y108" s="58"/>
    </row>
    <row r="109" spans="1:25" ht="33.75" customHeight="1" outlineLevel="4" thickBot="1">
      <c r="A109" s="91" t="s">
        <v>137</v>
      </c>
      <c r="B109" s="87">
        <v>951</v>
      </c>
      <c r="C109" s="88" t="s">
        <v>67</v>
      </c>
      <c r="D109" s="88" t="s">
        <v>257</v>
      </c>
      <c r="E109" s="88" t="s">
        <v>5</v>
      </c>
      <c r="F109" s="88"/>
      <c r="G109" s="140">
        <f>G110+G114+G116</f>
        <v>35791.4996</v>
      </c>
      <c r="H109" s="5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79"/>
      <c r="Y109" s="58"/>
    </row>
    <row r="110" spans="1:25" ht="15.75" customHeight="1" outlineLevel="4" thickBot="1">
      <c r="A110" s="5" t="s">
        <v>108</v>
      </c>
      <c r="B110" s="21">
        <v>951</v>
      </c>
      <c r="C110" s="6" t="s">
        <v>67</v>
      </c>
      <c r="D110" s="6" t="s">
        <v>257</v>
      </c>
      <c r="E110" s="6" t="s">
        <v>107</v>
      </c>
      <c r="F110" s="6"/>
      <c r="G110" s="7">
        <f>G111+G112+G113</f>
        <v>20247</v>
      </c>
      <c r="H110" s="5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79"/>
      <c r="Y110" s="58"/>
    </row>
    <row r="111" spans="1:25" ht="15.75" customHeight="1" outlineLevel="4" thickBot="1">
      <c r="A111" s="85" t="s">
        <v>242</v>
      </c>
      <c r="B111" s="89">
        <v>951</v>
      </c>
      <c r="C111" s="90" t="s">
        <v>67</v>
      </c>
      <c r="D111" s="90" t="s">
        <v>257</v>
      </c>
      <c r="E111" s="90" t="s">
        <v>109</v>
      </c>
      <c r="F111" s="90"/>
      <c r="G111" s="95">
        <v>15550</v>
      </c>
      <c r="H111" s="5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79"/>
      <c r="Y111" s="58"/>
    </row>
    <row r="112" spans="1:25" ht="32.25" outlineLevel="5" thickBot="1">
      <c r="A112" s="85" t="s">
        <v>244</v>
      </c>
      <c r="B112" s="89">
        <v>951</v>
      </c>
      <c r="C112" s="90" t="s">
        <v>67</v>
      </c>
      <c r="D112" s="90" t="s">
        <v>257</v>
      </c>
      <c r="E112" s="90" t="s">
        <v>110</v>
      </c>
      <c r="F112" s="90"/>
      <c r="G112" s="95">
        <v>10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3"/>
      <c r="X112" s="64">
        <v>1067.9833</v>
      </c>
      <c r="Y112" s="58">
        <f>X112/G109*100</f>
        <v>2.9839020771289504</v>
      </c>
    </row>
    <row r="113" spans="1:25" ht="18.75" customHeight="1" outlineLevel="6" thickBot="1">
      <c r="A113" s="85" t="s">
        <v>240</v>
      </c>
      <c r="B113" s="89">
        <v>951</v>
      </c>
      <c r="C113" s="90" t="s">
        <v>67</v>
      </c>
      <c r="D113" s="90" t="s">
        <v>257</v>
      </c>
      <c r="E113" s="90" t="s">
        <v>241</v>
      </c>
      <c r="F113" s="90"/>
      <c r="G113" s="95">
        <v>4687</v>
      </c>
      <c r="H113" s="32" t="e">
        <f aca="true" t="shared" si="17" ref="H113:W113">H114</f>
        <v>#REF!</v>
      </c>
      <c r="I113" s="32" t="e">
        <f t="shared" si="17"/>
        <v>#REF!</v>
      </c>
      <c r="J113" s="32" t="e">
        <f t="shared" si="17"/>
        <v>#REF!</v>
      </c>
      <c r="K113" s="32" t="e">
        <f t="shared" si="17"/>
        <v>#REF!</v>
      </c>
      <c r="L113" s="32" t="e">
        <f t="shared" si="17"/>
        <v>#REF!</v>
      </c>
      <c r="M113" s="32" t="e">
        <f t="shared" si="17"/>
        <v>#REF!</v>
      </c>
      <c r="N113" s="32" t="e">
        <f t="shared" si="17"/>
        <v>#REF!</v>
      </c>
      <c r="O113" s="32" t="e">
        <f t="shared" si="17"/>
        <v>#REF!</v>
      </c>
      <c r="P113" s="32" t="e">
        <f t="shared" si="17"/>
        <v>#REF!</v>
      </c>
      <c r="Q113" s="32" t="e">
        <f t="shared" si="17"/>
        <v>#REF!</v>
      </c>
      <c r="R113" s="32" t="e">
        <f t="shared" si="17"/>
        <v>#REF!</v>
      </c>
      <c r="S113" s="32" t="e">
        <f t="shared" si="17"/>
        <v>#REF!</v>
      </c>
      <c r="T113" s="32" t="e">
        <f t="shared" si="17"/>
        <v>#REF!</v>
      </c>
      <c r="U113" s="32" t="e">
        <f t="shared" si="17"/>
        <v>#REF!</v>
      </c>
      <c r="V113" s="32" t="e">
        <f t="shared" si="17"/>
        <v>#REF!</v>
      </c>
      <c r="W113" s="32" t="e">
        <f t="shared" si="17"/>
        <v>#REF!</v>
      </c>
      <c r="X113" s="66" t="e">
        <f>X114</f>
        <v>#REF!</v>
      </c>
      <c r="Y113" s="58" t="e">
        <f>X113/G110*100</f>
        <v>#REF!</v>
      </c>
    </row>
    <row r="114" spans="1:25" ht="18" customHeight="1" outlineLevel="6" thickBot="1">
      <c r="A114" s="5" t="s">
        <v>96</v>
      </c>
      <c r="B114" s="21">
        <v>951</v>
      </c>
      <c r="C114" s="6" t="s">
        <v>67</v>
      </c>
      <c r="D114" s="6" t="s">
        <v>257</v>
      </c>
      <c r="E114" s="6" t="s">
        <v>91</v>
      </c>
      <c r="F114" s="6"/>
      <c r="G114" s="7">
        <f>G115</f>
        <v>15259.6996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0" t="e">
        <f>#REF!</f>
        <v>#REF!</v>
      </c>
      <c r="Y114" s="58" t="e">
        <f>X114/G111*100</f>
        <v>#REF!</v>
      </c>
    </row>
    <row r="115" spans="1:25" ht="32.25" outlineLevel="6" thickBot="1">
      <c r="A115" s="85" t="s">
        <v>97</v>
      </c>
      <c r="B115" s="89">
        <v>951</v>
      </c>
      <c r="C115" s="90" t="s">
        <v>67</v>
      </c>
      <c r="D115" s="90" t="s">
        <v>257</v>
      </c>
      <c r="E115" s="90" t="s">
        <v>92</v>
      </c>
      <c r="F115" s="90"/>
      <c r="G115" s="95">
        <v>15259.6996</v>
      </c>
      <c r="H115" s="8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73"/>
      <c r="Y115" s="58"/>
    </row>
    <row r="116" spans="1:25" ht="16.5" outlineLevel="6" thickBot="1">
      <c r="A116" s="5" t="s">
        <v>98</v>
      </c>
      <c r="B116" s="21">
        <v>951</v>
      </c>
      <c r="C116" s="6" t="s">
        <v>67</v>
      </c>
      <c r="D116" s="6" t="s">
        <v>257</v>
      </c>
      <c r="E116" s="6" t="s">
        <v>93</v>
      </c>
      <c r="F116" s="6"/>
      <c r="G116" s="7">
        <f>G117+G118+G119</f>
        <v>284.8</v>
      </c>
      <c r="H116" s="8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73"/>
      <c r="Y116" s="58"/>
    </row>
    <row r="117" spans="1:25" ht="17.25" customHeight="1" outlineLevel="6" thickBot="1">
      <c r="A117" s="85" t="s">
        <v>99</v>
      </c>
      <c r="B117" s="89">
        <v>951</v>
      </c>
      <c r="C117" s="90" t="s">
        <v>67</v>
      </c>
      <c r="D117" s="90" t="s">
        <v>257</v>
      </c>
      <c r="E117" s="90" t="s">
        <v>94</v>
      </c>
      <c r="F117" s="90"/>
      <c r="G117" s="95">
        <v>252</v>
      </c>
      <c r="H117" s="8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73"/>
      <c r="Y117" s="58"/>
    </row>
    <row r="118" spans="1:25" ht="16.5" outlineLevel="6" thickBot="1">
      <c r="A118" s="85" t="s">
        <v>100</v>
      </c>
      <c r="B118" s="89">
        <v>951</v>
      </c>
      <c r="C118" s="90" t="s">
        <v>67</v>
      </c>
      <c r="D118" s="90" t="s">
        <v>257</v>
      </c>
      <c r="E118" s="90" t="s">
        <v>95</v>
      </c>
      <c r="F118" s="90"/>
      <c r="G118" s="95">
        <v>22.8</v>
      </c>
      <c r="H118" s="8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73"/>
      <c r="Y118" s="58"/>
    </row>
    <row r="119" spans="1:25" ht="16.5" outlineLevel="6" thickBot="1">
      <c r="A119" s="85" t="s">
        <v>336</v>
      </c>
      <c r="B119" s="89">
        <v>951</v>
      </c>
      <c r="C119" s="90" t="s">
        <v>67</v>
      </c>
      <c r="D119" s="90" t="s">
        <v>257</v>
      </c>
      <c r="E119" s="90" t="s">
        <v>95</v>
      </c>
      <c r="F119" s="90"/>
      <c r="G119" s="95">
        <v>10</v>
      </c>
      <c r="H119" s="8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73"/>
      <c r="Y119" s="58"/>
    </row>
    <row r="120" spans="1:25" ht="32.25" outlineLevel="6" thickBot="1">
      <c r="A120" s="91" t="s">
        <v>154</v>
      </c>
      <c r="B120" s="87">
        <v>951</v>
      </c>
      <c r="C120" s="88" t="s">
        <v>67</v>
      </c>
      <c r="D120" s="88" t="s">
        <v>423</v>
      </c>
      <c r="E120" s="88" t="s">
        <v>5</v>
      </c>
      <c r="F120" s="88"/>
      <c r="G120" s="140">
        <f>G121</f>
        <v>800.73201</v>
      </c>
      <c r="H120" s="8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73"/>
      <c r="Y120" s="58"/>
    </row>
    <row r="121" spans="1:25" ht="16.5" outlineLevel="6" thickBot="1">
      <c r="A121" s="5" t="s">
        <v>116</v>
      </c>
      <c r="B121" s="21">
        <v>951</v>
      </c>
      <c r="C121" s="6" t="s">
        <v>67</v>
      </c>
      <c r="D121" s="6" t="s">
        <v>423</v>
      </c>
      <c r="E121" s="6" t="s">
        <v>115</v>
      </c>
      <c r="F121" s="6"/>
      <c r="G121" s="7">
        <f>G122</f>
        <v>800.73201</v>
      </c>
      <c r="H121" s="8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73"/>
      <c r="Y121" s="58"/>
    </row>
    <row r="122" spans="1:25" ht="48" outlineLevel="6" thickBot="1">
      <c r="A122" s="96" t="s">
        <v>197</v>
      </c>
      <c r="B122" s="89">
        <v>951</v>
      </c>
      <c r="C122" s="90" t="s">
        <v>67</v>
      </c>
      <c r="D122" s="90" t="s">
        <v>423</v>
      </c>
      <c r="E122" s="90" t="s">
        <v>85</v>
      </c>
      <c r="F122" s="90"/>
      <c r="G122" s="95">
        <v>800.73201</v>
      </c>
      <c r="H122" s="8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73"/>
      <c r="Y122" s="58"/>
    </row>
    <row r="123" spans="1:25" ht="32.25" outlineLevel="6" thickBot="1">
      <c r="A123" s="111" t="s">
        <v>138</v>
      </c>
      <c r="B123" s="87">
        <v>951</v>
      </c>
      <c r="C123" s="88" t="s">
        <v>67</v>
      </c>
      <c r="D123" s="88" t="s">
        <v>258</v>
      </c>
      <c r="E123" s="88" t="s">
        <v>5</v>
      </c>
      <c r="F123" s="88"/>
      <c r="G123" s="140">
        <f>G124+G128</f>
        <v>1137.906</v>
      </c>
      <c r="H123" s="8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73"/>
      <c r="Y123" s="58"/>
    </row>
    <row r="124" spans="1:25" ht="32.25" outlineLevel="6" thickBot="1">
      <c r="A124" s="5" t="s">
        <v>90</v>
      </c>
      <c r="B124" s="21">
        <v>951</v>
      </c>
      <c r="C124" s="6" t="s">
        <v>67</v>
      </c>
      <c r="D124" s="6" t="s">
        <v>258</v>
      </c>
      <c r="E124" s="6" t="s">
        <v>87</v>
      </c>
      <c r="F124" s="6"/>
      <c r="G124" s="143">
        <f>G125+G126+G127</f>
        <v>1071.828</v>
      </c>
      <c r="H124" s="8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73"/>
      <c r="Y124" s="58"/>
    </row>
    <row r="125" spans="1:25" ht="19.5" customHeight="1" outlineLevel="6" thickBot="1">
      <c r="A125" s="85" t="s">
        <v>243</v>
      </c>
      <c r="B125" s="89">
        <v>951</v>
      </c>
      <c r="C125" s="90" t="s">
        <v>67</v>
      </c>
      <c r="D125" s="90" t="s">
        <v>258</v>
      </c>
      <c r="E125" s="90" t="s">
        <v>88</v>
      </c>
      <c r="F125" s="90"/>
      <c r="G125" s="139">
        <v>825.072</v>
      </c>
      <c r="H125" s="8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73"/>
      <c r="Y125" s="58"/>
    </row>
    <row r="126" spans="1:25" ht="31.5" customHeight="1" outlineLevel="6" thickBot="1">
      <c r="A126" s="85" t="s">
        <v>245</v>
      </c>
      <c r="B126" s="89">
        <v>951</v>
      </c>
      <c r="C126" s="90" t="s">
        <v>67</v>
      </c>
      <c r="D126" s="90" t="s">
        <v>258</v>
      </c>
      <c r="E126" s="90" t="s">
        <v>89</v>
      </c>
      <c r="F126" s="90"/>
      <c r="G126" s="139">
        <v>0</v>
      </c>
      <c r="H126" s="8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73"/>
      <c r="Y126" s="58"/>
    </row>
    <row r="127" spans="1:25" ht="48" outlineLevel="6" thickBot="1">
      <c r="A127" s="85" t="s">
        <v>238</v>
      </c>
      <c r="B127" s="89">
        <v>951</v>
      </c>
      <c r="C127" s="90" t="s">
        <v>67</v>
      </c>
      <c r="D127" s="90" t="s">
        <v>258</v>
      </c>
      <c r="E127" s="90" t="s">
        <v>239</v>
      </c>
      <c r="F127" s="90"/>
      <c r="G127" s="139">
        <v>246.756</v>
      </c>
      <c r="H127" s="8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73"/>
      <c r="Y127" s="58"/>
    </row>
    <row r="128" spans="1:25" ht="15" customHeight="1" outlineLevel="6" thickBot="1">
      <c r="A128" s="5" t="s">
        <v>96</v>
      </c>
      <c r="B128" s="21">
        <v>951</v>
      </c>
      <c r="C128" s="6" t="s">
        <v>67</v>
      </c>
      <c r="D128" s="6" t="s">
        <v>258</v>
      </c>
      <c r="E128" s="6" t="s">
        <v>91</v>
      </c>
      <c r="F128" s="6"/>
      <c r="G128" s="7">
        <f>G129</f>
        <v>66.078</v>
      </c>
      <c r="H128" s="8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73"/>
      <c r="Y128" s="58"/>
    </row>
    <row r="129" spans="1:25" ht="32.25" outlineLevel="6" thickBot="1">
      <c r="A129" s="85" t="s">
        <v>97</v>
      </c>
      <c r="B129" s="89">
        <v>951</v>
      </c>
      <c r="C129" s="90" t="s">
        <v>67</v>
      </c>
      <c r="D129" s="90" t="s">
        <v>258</v>
      </c>
      <c r="E129" s="90" t="s">
        <v>92</v>
      </c>
      <c r="F129" s="90"/>
      <c r="G129" s="139">
        <v>66.078</v>
      </c>
      <c r="H129" s="8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73"/>
      <c r="Y129" s="58"/>
    </row>
    <row r="130" spans="1:25" ht="32.25" outlineLevel="6" thickBot="1">
      <c r="A130" s="111" t="s">
        <v>139</v>
      </c>
      <c r="B130" s="87">
        <v>951</v>
      </c>
      <c r="C130" s="88" t="s">
        <v>67</v>
      </c>
      <c r="D130" s="88" t="s">
        <v>259</v>
      </c>
      <c r="E130" s="88" t="s">
        <v>5</v>
      </c>
      <c r="F130" s="88"/>
      <c r="G130" s="140">
        <f>G131+G135</f>
        <v>747.1569999999999</v>
      </c>
      <c r="H130" s="8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73"/>
      <c r="Y130" s="58"/>
    </row>
    <row r="131" spans="1:25" ht="32.25" outlineLevel="6" thickBot="1">
      <c r="A131" s="5" t="s">
        <v>90</v>
      </c>
      <c r="B131" s="21">
        <v>951</v>
      </c>
      <c r="C131" s="6" t="s">
        <v>67</v>
      </c>
      <c r="D131" s="6" t="s">
        <v>259</v>
      </c>
      <c r="E131" s="6" t="s">
        <v>87</v>
      </c>
      <c r="F131" s="6"/>
      <c r="G131" s="143">
        <f>G132+G133+G134</f>
        <v>570.314</v>
      </c>
      <c r="H131" s="8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73"/>
      <c r="Y131" s="58"/>
    </row>
    <row r="132" spans="1:25" ht="18.75" customHeight="1" outlineLevel="6" thickBot="1">
      <c r="A132" s="85" t="s">
        <v>243</v>
      </c>
      <c r="B132" s="89">
        <v>951</v>
      </c>
      <c r="C132" s="90" t="s">
        <v>67</v>
      </c>
      <c r="D132" s="90" t="s">
        <v>259</v>
      </c>
      <c r="E132" s="90" t="s">
        <v>88</v>
      </c>
      <c r="F132" s="90"/>
      <c r="G132" s="139">
        <v>438.957</v>
      </c>
      <c r="H132" s="8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73"/>
      <c r="Y132" s="58"/>
    </row>
    <row r="133" spans="1:25" ht="33" customHeight="1" outlineLevel="6" thickBot="1">
      <c r="A133" s="85" t="s">
        <v>245</v>
      </c>
      <c r="B133" s="89">
        <v>951</v>
      </c>
      <c r="C133" s="90" t="s">
        <v>67</v>
      </c>
      <c r="D133" s="90" t="s">
        <v>259</v>
      </c>
      <c r="E133" s="90" t="s">
        <v>89</v>
      </c>
      <c r="F133" s="90"/>
      <c r="G133" s="139">
        <v>0</v>
      </c>
      <c r="H133" s="8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73"/>
      <c r="Y133" s="58"/>
    </row>
    <row r="134" spans="1:25" ht="48" outlineLevel="6" thickBot="1">
      <c r="A134" s="85" t="s">
        <v>238</v>
      </c>
      <c r="B134" s="89">
        <v>951</v>
      </c>
      <c r="C134" s="90" t="s">
        <v>67</v>
      </c>
      <c r="D134" s="90" t="s">
        <v>259</v>
      </c>
      <c r="E134" s="90" t="s">
        <v>239</v>
      </c>
      <c r="F134" s="90"/>
      <c r="G134" s="139">
        <v>131.357</v>
      </c>
      <c r="H134" s="8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73"/>
      <c r="Y134" s="58"/>
    </row>
    <row r="135" spans="1:25" ht="18.75" customHeight="1" outlineLevel="6" thickBot="1">
      <c r="A135" s="5" t="s">
        <v>96</v>
      </c>
      <c r="B135" s="21">
        <v>951</v>
      </c>
      <c r="C135" s="6" t="s">
        <v>67</v>
      </c>
      <c r="D135" s="6" t="s">
        <v>259</v>
      </c>
      <c r="E135" s="6" t="s">
        <v>91</v>
      </c>
      <c r="F135" s="6"/>
      <c r="G135" s="143">
        <f>G136</f>
        <v>176.843</v>
      </c>
      <c r="H135" s="8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73"/>
      <c r="Y135" s="58"/>
    </row>
    <row r="136" spans="1:25" ht="32.25" outlineLevel="6" thickBot="1">
      <c r="A136" s="85" t="s">
        <v>97</v>
      </c>
      <c r="B136" s="89">
        <v>951</v>
      </c>
      <c r="C136" s="90" t="s">
        <v>67</v>
      </c>
      <c r="D136" s="90" t="s">
        <v>259</v>
      </c>
      <c r="E136" s="90" t="s">
        <v>92</v>
      </c>
      <c r="F136" s="90"/>
      <c r="G136" s="139">
        <v>176.843</v>
      </c>
      <c r="H136" s="8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73"/>
      <c r="Y136" s="58"/>
    </row>
    <row r="137" spans="1:25" ht="32.25" outlineLevel="6" thickBot="1">
      <c r="A137" s="111" t="s">
        <v>140</v>
      </c>
      <c r="B137" s="87">
        <v>951</v>
      </c>
      <c r="C137" s="88" t="s">
        <v>67</v>
      </c>
      <c r="D137" s="88" t="s">
        <v>260</v>
      </c>
      <c r="E137" s="88" t="s">
        <v>5</v>
      </c>
      <c r="F137" s="88"/>
      <c r="G137" s="140">
        <f>G138+G141</f>
        <v>739.0169999999999</v>
      </c>
      <c r="H137" s="32">
        <f aca="true" t="shared" si="18" ref="H137:W137">H138</f>
        <v>0</v>
      </c>
      <c r="I137" s="32">
        <f t="shared" si="18"/>
        <v>0</v>
      </c>
      <c r="J137" s="32">
        <f t="shared" si="18"/>
        <v>0</v>
      </c>
      <c r="K137" s="32">
        <f t="shared" si="18"/>
        <v>0</v>
      </c>
      <c r="L137" s="32">
        <f t="shared" si="18"/>
        <v>0</v>
      </c>
      <c r="M137" s="32">
        <f t="shared" si="18"/>
        <v>0</v>
      </c>
      <c r="N137" s="32">
        <f t="shared" si="18"/>
        <v>0</v>
      </c>
      <c r="O137" s="32">
        <f t="shared" si="18"/>
        <v>0</v>
      </c>
      <c r="P137" s="32">
        <f t="shared" si="18"/>
        <v>0</v>
      </c>
      <c r="Q137" s="32">
        <f t="shared" si="18"/>
        <v>0</v>
      </c>
      <c r="R137" s="32">
        <f t="shared" si="18"/>
        <v>0</v>
      </c>
      <c r="S137" s="32">
        <f t="shared" si="18"/>
        <v>0</v>
      </c>
      <c r="T137" s="32">
        <f t="shared" si="18"/>
        <v>0</v>
      </c>
      <c r="U137" s="32">
        <f t="shared" si="18"/>
        <v>0</v>
      </c>
      <c r="V137" s="32">
        <f t="shared" si="18"/>
        <v>0</v>
      </c>
      <c r="W137" s="32">
        <f t="shared" si="18"/>
        <v>0</v>
      </c>
      <c r="X137" s="66">
        <f>X138</f>
        <v>332.248</v>
      </c>
      <c r="Y137" s="58">
        <f>X137/G132*100</f>
        <v>75.69032957670113</v>
      </c>
    </row>
    <row r="138" spans="1:25" ht="32.25" outlineLevel="6" thickBot="1">
      <c r="A138" s="5" t="s">
        <v>90</v>
      </c>
      <c r="B138" s="21">
        <v>951</v>
      </c>
      <c r="C138" s="6" t="s">
        <v>67</v>
      </c>
      <c r="D138" s="6" t="s">
        <v>260</v>
      </c>
      <c r="E138" s="6" t="s">
        <v>87</v>
      </c>
      <c r="F138" s="6"/>
      <c r="G138" s="143">
        <f>G139+G140</f>
        <v>723.002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4"/>
      <c r="X138" s="64">
        <v>332.248</v>
      </c>
      <c r="Y138" s="58" t="e">
        <f>X138/G133*100</f>
        <v>#DIV/0!</v>
      </c>
    </row>
    <row r="139" spans="1:25" ht="17.25" customHeight="1" outlineLevel="6" thickBot="1">
      <c r="A139" s="85" t="s">
        <v>243</v>
      </c>
      <c r="B139" s="89">
        <v>951</v>
      </c>
      <c r="C139" s="90" t="s">
        <v>67</v>
      </c>
      <c r="D139" s="90" t="s">
        <v>260</v>
      </c>
      <c r="E139" s="90" t="s">
        <v>88</v>
      </c>
      <c r="F139" s="112"/>
      <c r="G139" s="139">
        <v>560</v>
      </c>
      <c r="H139" s="8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73"/>
      <c r="Y139" s="58"/>
    </row>
    <row r="140" spans="1:25" ht="48" outlineLevel="6" thickBot="1">
      <c r="A140" s="85" t="s">
        <v>238</v>
      </c>
      <c r="B140" s="89">
        <v>951</v>
      </c>
      <c r="C140" s="90" t="s">
        <v>67</v>
      </c>
      <c r="D140" s="90" t="s">
        <v>260</v>
      </c>
      <c r="E140" s="90" t="s">
        <v>239</v>
      </c>
      <c r="F140" s="112"/>
      <c r="G140" s="139">
        <v>163.002</v>
      </c>
      <c r="H140" s="8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73"/>
      <c r="Y140" s="58"/>
    </row>
    <row r="141" spans="1:25" ht="16.5" customHeight="1" outlineLevel="6" thickBot="1">
      <c r="A141" s="5" t="s">
        <v>96</v>
      </c>
      <c r="B141" s="21">
        <v>951</v>
      </c>
      <c r="C141" s="6" t="s">
        <v>67</v>
      </c>
      <c r="D141" s="6" t="s">
        <v>260</v>
      </c>
      <c r="E141" s="6" t="s">
        <v>91</v>
      </c>
      <c r="F141" s="113"/>
      <c r="G141" s="143">
        <f>G142</f>
        <v>16.015</v>
      </c>
      <c r="H141" s="8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73"/>
      <c r="Y141" s="58"/>
    </row>
    <row r="142" spans="1:25" ht="34.5" customHeight="1" outlineLevel="6" thickBot="1">
      <c r="A142" s="85" t="s">
        <v>97</v>
      </c>
      <c r="B142" s="89">
        <v>951</v>
      </c>
      <c r="C142" s="90" t="s">
        <v>67</v>
      </c>
      <c r="D142" s="90" t="s">
        <v>260</v>
      </c>
      <c r="E142" s="90" t="s">
        <v>92</v>
      </c>
      <c r="F142" s="112"/>
      <c r="G142" s="139">
        <v>16.015</v>
      </c>
      <c r="H142" s="8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73"/>
      <c r="Y142" s="58"/>
    </row>
    <row r="143" spans="1:25" ht="87" customHeight="1" outlineLevel="6" thickBot="1">
      <c r="A143" s="111" t="s">
        <v>442</v>
      </c>
      <c r="B143" s="87">
        <v>951</v>
      </c>
      <c r="C143" s="88" t="s">
        <v>67</v>
      </c>
      <c r="D143" s="88" t="s">
        <v>430</v>
      </c>
      <c r="E143" s="88" t="s">
        <v>5</v>
      </c>
      <c r="F143" s="88"/>
      <c r="G143" s="140">
        <f>G144+G147</f>
        <v>624.43462</v>
      </c>
      <c r="H143" s="8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73"/>
      <c r="Y143" s="58"/>
    </row>
    <row r="144" spans="1:25" ht="34.5" customHeight="1" outlineLevel="6" thickBot="1">
      <c r="A144" s="5" t="s">
        <v>90</v>
      </c>
      <c r="B144" s="21">
        <v>951</v>
      </c>
      <c r="C144" s="6" t="s">
        <v>67</v>
      </c>
      <c r="D144" s="6" t="s">
        <v>430</v>
      </c>
      <c r="E144" s="6" t="s">
        <v>87</v>
      </c>
      <c r="F144" s="6"/>
      <c r="G144" s="143">
        <f>G145+G146</f>
        <v>574.28276</v>
      </c>
      <c r="H144" s="8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73"/>
      <c r="Y144" s="58"/>
    </row>
    <row r="145" spans="1:25" ht="34.5" customHeight="1" outlineLevel="6" thickBot="1">
      <c r="A145" s="85" t="s">
        <v>243</v>
      </c>
      <c r="B145" s="89">
        <v>951</v>
      </c>
      <c r="C145" s="90" t="s">
        <v>67</v>
      </c>
      <c r="D145" s="90" t="s">
        <v>430</v>
      </c>
      <c r="E145" s="90" t="s">
        <v>88</v>
      </c>
      <c r="F145" s="90"/>
      <c r="G145" s="139">
        <v>429.47976</v>
      </c>
      <c r="H145" s="8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73"/>
      <c r="Y145" s="58"/>
    </row>
    <row r="146" spans="1:25" ht="34.5" customHeight="1" outlineLevel="6" thickBot="1">
      <c r="A146" s="85" t="s">
        <v>238</v>
      </c>
      <c r="B146" s="89">
        <v>951</v>
      </c>
      <c r="C146" s="90" t="s">
        <v>67</v>
      </c>
      <c r="D146" s="90" t="s">
        <v>430</v>
      </c>
      <c r="E146" s="90" t="s">
        <v>239</v>
      </c>
      <c r="F146" s="90"/>
      <c r="G146" s="139">
        <v>144.803</v>
      </c>
      <c r="H146" s="8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73"/>
      <c r="Y146" s="58"/>
    </row>
    <row r="147" spans="1:25" ht="34.5" customHeight="1" outlineLevel="6" thickBot="1">
      <c r="A147" s="5" t="s">
        <v>96</v>
      </c>
      <c r="B147" s="21">
        <v>951</v>
      </c>
      <c r="C147" s="6" t="s">
        <v>67</v>
      </c>
      <c r="D147" s="6" t="s">
        <v>430</v>
      </c>
      <c r="E147" s="6" t="s">
        <v>91</v>
      </c>
      <c r="F147" s="6"/>
      <c r="G147" s="143">
        <f>G148</f>
        <v>50.15186</v>
      </c>
      <c r="H147" s="8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73"/>
      <c r="Y147" s="58"/>
    </row>
    <row r="148" spans="1:25" ht="34.5" customHeight="1" outlineLevel="6" thickBot="1">
      <c r="A148" s="85" t="s">
        <v>97</v>
      </c>
      <c r="B148" s="89">
        <v>951</v>
      </c>
      <c r="C148" s="90" t="s">
        <v>67</v>
      </c>
      <c r="D148" s="90" t="s">
        <v>430</v>
      </c>
      <c r="E148" s="90" t="s">
        <v>92</v>
      </c>
      <c r="F148" s="90"/>
      <c r="G148" s="139">
        <v>50.15186</v>
      </c>
      <c r="H148" s="8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73"/>
      <c r="Y148" s="58"/>
    </row>
    <row r="149" spans="1:25" ht="16.5" outlineLevel="6" thickBot="1">
      <c r="A149" s="13" t="s">
        <v>141</v>
      </c>
      <c r="B149" s="19">
        <v>951</v>
      </c>
      <c r="C149" s="11" t="s">
        <v>67</v>
      </c>
      <c r="D149" s="11" t="s">
        <v>246</v>
      </c>
      <c r="E149" s="11" t="s">
        <v>5</v>
      </c>
      <c r="F149" s="11"/>
      <c r="G149" s="12">
        <f>G157+G164+G150+G171+G174+G177</f>
        <v>8177.16495</v>
      </c>
      <c r="H149" s="8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73"/>
      <c r="Y149" s="58"/>
    </row>
    <row r="150" spans="1:25" ht="37.5" customHeight="1" outlineLevel="6" thickBot="1">
      <c r="A150" s="111" t="s">
        <v>214</v>
      </c>
      <c r="B150" s="87">
        <v>951</v>
      </c>
      <c r="C150" s="104" t="s">
        <v>67</v>
      </c>
      <c r="D150" s="104" t="s">
        <v>261</v>
      </c>
      <c r="E150" s="104" t="s">
        <v>5</v>
      </c>
      <c r="F150" s="104"/>
      <c r="G150" s="120">
        <f>G151+G154</f>
        <v>10</v>
      </c>
      <c r="H150" s="32">
        <f aca="true" t="shared" si="19" ref="H150:W150">H152</f>
        <v>0</v>
      </c>
      <c r="I150" s="32">
        <f t="shared" si="19"/>
        <v>0</v>
      </c>
      <c r="J150" s="32">
        <f t="shared" si="19"/>
        <v>0</v>
      </c>
      <c r="K150" s="32">
        <f t="shared" si="19"/>
        <v>0</v>
      </c>
      <c r="L150" s="32">
        <f t="shared" si="19"/>
        <v>0</v>
      </c>
      <c r="M150" s="32">
        <f t="shared" si="19"/>
        <v>0</v>
      </c>
      <c r="N150" s="32">
        <f t="shared" si="19"/>
        <v>0</v>
      </c>
      <c r="O150" s="32">
        <f t="shared" si="19"/>
        <v>0</v>
      </c>
      <c r="P150" s="32">
        <f t="shared" si="19"/>
        <v>0</v>
      </c>
      <c r="Q150" s="32">
        <f t="shared" si="19"/>
        <v>0</v>
      </c>
      <c r="R150" s="32">
        <f t="shared" si="19"/>
        <v>0</v>
      </c>
      <c r="S150" s="32">
        <f t="shared" si="19"/>
        <v>0</v>
      </c>
      <c r="T150" s="32">
        <f t="shared" si="19"/>
        <v>0</v>
      </c>
      <c r="U150" s="32">
        <f t="shared" si="19"/>
        <v>0</v>
      </c>
      <c r="V150" s="32">
        <f t="shared" si="19"/>
        <v>0</v>
      </c>
      <c r="W150" s="32">
        <f t="shared" si="19"/>
        <v>0</v>
      </c>
      <c r="X150" s="66">
        <f>X152</f>
        <v>330.176</v>
      </c>
      <c r="Y150" s="58">
        <f>X150/G139*100</f>
        <v>58.96</v>
      </c>
    </row>
    <row r="151" spans="1:25" ht="32.25" outlineLevel="6" thickBot="1">
      <c r="A151" s="5" t="s">
        <v>190</v>
      </c>
      <c r="B151" s="21">
        <v>951</v>
      </c>
      <c r="C151" s="6" t="s">
        <v>67</v>
      </c>
      <c r="D151" s="6" t="s">
        <v>262</v>
      </c>
      <c r="E151" s="6" t="s">
        <v>5</v>
      </c>
      <c r="F151" s="11"/>
      <c r="G151" s="7">
        <f>G152</f>
        <v>10</v>
      </c>
      <c r="H151" s="81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145"/>
      <c r="Y151" s="58"/>
    </row>
    <row r="152" spans="1:25" ht="20.25" customHeight="1" outlineLevel="6" thickBot="1">
      <c r="A152" s="85" t="s">
        <v>96</v>
      </c>
      <c r="B152" s="89">
        <v>951</v>
      </c>
      <c r="C152" s="90" t="s">
        <v>67</v>
      </c>
      <c r="D152" s="90" t="s">
        <v>262</v>
      </c>
      <c r="E152" s="90" t="s">
        <v>91</v>
      </c>
      <c r="F152" s="11"/>
      <c r="G152" s="95">
        <f>G153</f>
        <v>10</v>
      </c>
      <c r="H152" s="2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44"/>
      <c r="X152" s="64">
        <v>330.176</v>
      </c>
      <c r="Y152" s="58">
        <f>X152/G141*100</f>
        <v>2061.667187012176</v>
      </c>
    </row>
    <row r="153" spans="1:25" ht="32.25" outlineLevel="6" thickBot="1">
      <c r="A153" s="85" t="s">
        <v>97</v>
      </c>
      <c r="B153" s="89">
        <v>951</v>
      </c>
      <c r="C153" s="90" t="s">
        <v>67</v>
      </c>
      <c r="D153" s="90" t="s">
        <v>262</v>
      </c>
      <c r="E153" s="90" t="s">
        <v>92</v>
      </c>
      <c r="F153" s="11"/>
      <c r="G153" s="95">
        <v>10</v>
      </c>
      <c r="H153" s="8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73"/>
      <c r="Y153" s="58"/>
    </row>
    <row r="154" spans="1:25" ht="36" customHeight="1" outlineLevel="6" thickBot="1">
      <c r="A154" s="5" t="s">
        <v>189</v>
      </c>
      <c r="B154" s="21">
        <v>951</v>
      </c>
      <c r="C154" s="6" t="s">
        <v>67</v>
      </c>
      <c r="D154" s="6" t="s">
        <v>263</v>
      </c>
      <c r="E154" s="6" t="s">
        <v>5</v>
      </c>
      <c r="F154" s="11"/>
      <c r="G154" s="7">
        <f>G155</f>
        <v>0</v>
      </c>
      <c r="H154" s="8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73"/>
      <c r="Y154" s="58"/>
    </row>
    <row r="155" spans="1:25" ht="18.75" customHeight="1" outlineLevel="6" thickBot="1">
      <c r="A155" s="85" t="s">
        <v>96</v>
      </c>
      <c r="B155" s="89">
        <v>951</v>
      </c>
      <c r="C155" s="90" t="s">
        <v>67</v>
      </c>
      <c r="D155" s="90" t="s">
        <v>263</v>
      </c>
      <c r="E155" s="90" t="s">
        <v>91</v>
      </c>
      <c r="F155" s="11"/>
      <c r="G155" s="95">
        <f>G156</f>
        <v>0</v>
      </c>
      <c r="H155" s="8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73"/>
      <c r="Y155" s="58"/>
    </row>
    <row r="156" spans="1:25" ht="32.25" outlineLevel="6" thickBot="1">
      <c r="A156" s="85" t="s">
        <v>97</v>
      </c>
      <c r="B156" s="89">
        <v>951</v>
      </c>
      <c r="C156" s="90" t="s">
        <v>67</v>
      </c>
      <c r="D156" s="90" t="s">
        <v>263</v>
      </c>
      <c r="E156" s="90" t="s">
        <v>92</v>
      </c>
      <c r="F156" s="11"/>
      <c r="G156" s="95">
        <v>0</v>
      </c>
      <c r="H156" s="8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73"/>
      <c r="Y156" s="58"/>
    </row>
    <row r="157" spans="1:25" ht="24" customHeight="1" outlineLevel="6" thickBot="1">
      <c r="A157" s="91" t="s">
        <v>215</v>
      </c>
      <c r="B157" s="87">
        <v>951</v>
      </c>
      <c r="C157" s="88" t="s">
        <v>67</v>
      </c>
      <c r="D157" s="88" t="s">
        <v>264</v>
      </c>
      <c r="E157" s="88" t="s">
        <v>5</v>
      </c>
      <c r="F157" s="88"/>
      <c r="G157" s="16">
        <f>G158+G161</f>
        <v>50</v>
      </c>
      <c r="H157" s="8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73"/>
      <c r="Y157" s="58"/>
    </row>
    <row r="158" spans="1:25" ht="32.25" outlineLevel="6" thickBot="1">
      <c r="A158" s="5" t="s">
        <v>142</v>
      </c>
      <c r="B158" s="21">
        <v>951</v>
      </c>
      <c r="C158" s="6" t="s">
        <v>67</v>
      </c>
      <c r="D158" s="6" t="s">
        <v>265</v>
      </c>
      <c r="E158" s="6" t="s">
        <v>5</v>
      </c>
      <c r="F158" s="6"/>
      <c r="G158" s="7">
        <f>G159</f>
        <v>0</v>
      </c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73"/>
      <c r="Y158" s="58"/>
    </row>
    <row r="159" spans="1:25" ht="19.5" customHeight="1" outlineLevel="6" thickBot="1">
      <c r="A159" s="85" t="s">
        <v>96</v>
      </c>
      <c r="B159" s="89">
        <v>951</v>
      </c>
      <c r="C159" s="90" t="s">
        <v>67</v>
      </c>
      <c r="D159" s="90" t="s">
        <v>265</v>
      </c>
      <c r="E159" s="90" t="s">
        <v>91</v>
      </c>
      <c r="F159" s="90"/>
      <c r="G159" s="95">
        <f>G160</f>
        <v>0</v>
      </c>
      <c r="H159" s="8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3"/>
      <c r="Y159" s="58"/>
    </row>
    <row r="160" spans="1:25" ht="33" customHeight="1" outlineLevel="6" thickBot="1">
      <c r="A160" s="85" t="s">
        <v>97</v>
      </c>
      <c r="B160" s="89">
        <v>951</v>
      </c>
      <c r="C160" s="90" t="s">
        <v>67</v>
      </c>
      <c r="D160" s="90" t="s">
        <v>265</v>
      </c>
      <c r="E160" s="90" t="s">
        <v>92</v>
      </c>
      <c r="F160" s="90"/>
      <c r="G160" s="95">
        <v>0</v>
      </c>
      <c r="H160" s="8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73"/>
      <c r="Y160" s="58"/>
    </row>
    <row r="161" spans="1:25" ht="32.25" outlineLevel="6" thickBot="1">
      <c r="A161" s="5" t="s">
        <v>143</v>
      </c>
      <c r="B161" s="21">
        <v>951</v>
      </c>
      <c r="C161" s="6" t="s">
        <v>67</v>
      </c>
      <c r="D161" s="6" t="s">
        <v>266</v>
      </c>
      <c r="E161" s="6" t="s">
        <v>5</v>
      </c>
      <c r="F161" s="6"/>
      <c r="G161" s="7">
        <f>G162</f>
        <v>50</v>
      </c>
      <c r="H161" s="8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73"/>
      <c r="Y161" s="58"/>
    </row>
    <row r="162" spans="1:25" ht="17.25" customHeight="1" outlineLevel="6" thickBot="1">
      <c r="A162" s="85" t="s">
        <v>96</v>
      </c>
      <c r="B162" s="89">
        <v>951</v>
      </c>
      <c r="C162" s="90" t="s">
        <v>67</v>
      </c>
      <c r="D162" s="90" t="s">
        <v>266</v>
      </c>
      <c r="E162" s="90" t="s">
        <v>91</v>
      </c>
      <c r="F162" s="90"/>
      <c r="G162" s="95">
        <f>G163</f>
        <v>50</v>
      </c>
      <c r="H162" s="8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3"/>
      <c r="Y162" s="58"/>
    </row>
    <row r="163" spans="1:25" ht="32.25" outlineLevel="6" thickBot="1">
      <c r="A163" s="85" t="s">
        <v>97</v>
      </c>
      <c r="B163" s="89">
        <v>951</v>
      </c>
      <c r="C163" s="90" t="s">
        <v>67</v>
      </c>
      <c r="D163" s="90" t="s">
        <v>266</v>
      </c>
      <c r="E163" s="90" t="s">
        <v>92</v>
      </c>
      <c r="F163" s="90"/>
      <c r="G163" s="95">
        <v>50</v>
      </c>
      <c r="H163" s="8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73"/>
      <c r="Y163" s="58"/>
    </row>
    <row r="164" spans="1:25" ht="32.25" outlineLevel="6" thickBot="1">
      <c r="A164" s="91" t="s">
        <v>216</v>
      </c>
      <c r="B164" s="87">
        <v>951</v>
      </c>
      <c r="C164" s="88" t="s">
        <v>67</v>
      </c>
      <c r="D164" s="88" t="s">
        <v>267</v>
      </c>
      <c r="E164" s="88" t="s">
        <v>5</v>
      </c>
      <c r="F164" s="88"/>
      <c r="G164" s="16">
        <f>G165+G168</f>
        <v>10</v>
      </c>
      <c r="H164" s="8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3"/>
      <c r="Y164" s="58"/>
    </row>
    <row r="165" spans="1:25" ht="48" outlineLevel="6" thickBot="1">
      <c r="A165" s="5" t="s">
        <v>144</v>
      </c>
      <c r="B165" s="21">
        <v>951</v>
      </c>
      <c r="C165" s="6" t="s">
        <v>67</v>
      </c>
      <c r="D165" s="6" t="s">
        <v>268</v>
      </c>
      <c r="E165" s="6" t="s">
        <v>5</v>
      </c>
      <c r="F165" s="6"/>
      <c r="G165" s="7">
        <f>G166</f>
        <v>10</v>
      </c>
      <c r="H165" s="32">
        <f aca="true" t="shared" si="20" ref="H165:W165">H166</f>
        <v>0</v>
      </c>
      <c r="I165" s="32">
        <f t="shared" si="20"/>
        <v>0</v>
      </c>
      <c r="J165" s="32">
        <f t="shared" si="20"/>
        <v>0</v>
      </c>
      <c r="K165" s="32">
        <f t="shared" si="20"/>
        <v>0</v>
      </c>
      <c r="L165" s="32">
        <f t="shared" si="20"/>
        <v>0</v>
      </c>
      <c r="M165" s="32">
        <f t="shared" si="20"/>
        <v>0</v>
      </c>
      <c r="N165" s="32">
        <f t="shared" si="20"/>
        <v>0</v>
      </c>
      <c r="O165" s="32">
        <f t="shared" si="20"/>
        <v>0</v>
      </c>
      <c r="P165" s="32">
        <f t="shared" si="20"/>
        <v>0</v>
      </c>
      <c r="Q165" s="32">
        <f t="shared" si="20"/>
        <v>0</v>
      </c>
      <c r="R165" s="32">
        <f t="shared" si="20"/>
        <v>0</v>
      </c>
      <c r="S165" s="32">
        <f t="shared" si="20"/>
        <v>0</v>
      </c>
      <c r="T165" s="32">
        <f t="shared" si="20"/>
        <v>0</v>
      </c>
      <c r="U165" s="32">
        <f t="shared" si="20"/>
        <v>0</v>
      </c>
      <c r="V165" s="32">
        <f t="shared" si="20"/>
        <v>0</v>
      </c>
      <c r="W165" s="32">
        <f t="shared" si="20"/>
        <v>0</v>
      </c>
      <c r="X165" s="66">
        <f>X166</f>
        <v>409.75398</v>
      </c>
      <c r="Y165" s="58" t="e">
        <f>X165/G159*100</f>
        <v>#DIV/0!</v>
      </c>
    </row>
    <row r="166" spans="1:25" ht="19.5" customHeight="1" outlineLevel="6" thickBot="1">
      <c r="A166" s="85" t="s">
        <v>96</v>
      </c>
      <c r="B166" s="89">
        <v>951</v>
      </c>
      <c r="C166" s="90" t="s">
        <v>67</v>
      </c>
      <c r="D166" s="90" t="s">
        <v>268</v>
      </c>
      <c r="E166" s="90" t="s">
        <v>91</v>
      </c>
      <c r="F166" s="90"/>
      <c r="G166" s="95">
        <f>G167</f>
        <v>10</v>
      </c>
      <c r="H166" s="2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44"/>
      <c r="X166" s="64">
        <v>409.75398</v>
      </c>
      <c r="Y166" s="58" t="e">
        <f>X166/G160*100</f>
        <v>#DIV/0!</v>
      </c>
    </row>
    <row r="167" spans="1:25" ht="32.25" outlineLevel="6" thickBot="1">
      <c r="A167" s="85" t="s">
        <v>97</v>
      </c>
      <c r="B167" s="89">
        <v>951</v>
      </c>
      <c r="C167" s="90" t="s">
        <v>67</v>
      </c>
      <c r="D167" s="90" t="s">
        <v>268</v>
      </c>
      <c r="E167" s="90" t="s">
        <v>92</v>
      </c>
      <c r="F167" s="90"/>
      <c r="G167" s="95">
        <v>10</v>
      </c>
      <c r="H167" s="8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3"/>
      <c r="Y167" s="58"/>
    </row>
    <row r="168" spans="1:25" ht="48" outlineLevel="6" thickBot="1">
      <c r="A168" s="5" t="s">
        <v>338</v>
      </c>
      <c r="B168" s="21">
        <v>951</v>
      </c>
      <c r="C168" s="6" t="s">
        <v>67</v>
      </c>
      <c r="D168" s="6" t="s">
        <v>339</v>
      </c>
      <c r="E168" s="6" t="s">
        <v>5</v>
      </c>
      <c r="F168" s="6"/>
      <c r="G168" s="7">
        <f>G169</f>
        <v>0</v>
      </c>
      <c r="H168" s="8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3"/>
      <c r="Y168" s="58"/>
    </row>
    <row r="169" spans="1:25" ht="21" customHeight="1" outlineLevel="6" thickBot="1">
      <c r="A169" s="85" t="s">
        <v>96</v>
      </c>
      <c r="B169" s="89">
        <v>951</v>
      </c>
      <c r="C169" s="90" t="s">
        <v>67</v>
      </c>
      <c r="D169" s="90" t="s">
        <v>339</v>
      </c>
      <c r="E169" s="90" t="s">
        <v>91</v>
      </c>
      <c r="F169" s="90"/>
      <c r="G169" s="95">
        <f>G170</f>
        <v>0</v>
      </c>
      <c r="H169" s="8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3"/>
      <c r="Y169" s="58"/>
    </row>
    <row r="170" spans="1:25" ht="32.25" outlineLevel="6" thickBot="1">
      <c r="A170" s="85" t="s">
        <v>97</v>
      </c>
      <c r="B170" s="89">
        <v>951</v>
      </c>
      <c r="C170" s="90" t="s">
        <v>67</v>
      </c>
      <c r="D170" s="90" t="s">
        <v>339</v>
      </c>
      <c r="E170" s="90" t="s">
        <v>92</v>
      </c>
      <c r="F170" s="90"/>
      <c r="G170" s="95">
        <v>0</v>
      </c>
      <c r="H170" s="8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73"/>
      <c r="Y170" s="58"/>
    </row>
    <row r="171" spans="1:25" ht="32.25" outlineLevel="6" thickBot="1">
      <c r="A171" s="91" t="s">
        <v>390</v>
      </c>
      <c r="B171" s="87">
        <v>951</v>
      </c>
      <c r="C171" s="88" t="s">
        <v>67</v>
      </c>
      <c r="D171" s="88" t="s">
        <v>342</v>
      </c>
      <c r="E171" s="88" t="s">
        <v>5</v>
      </c>
      <c r="F171" s="88"/>
      <c r="G171" s="140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6"/>
      <c r="Y171" s="58"/>
    </row>
    <row r="172" spans="1:25" ht="21" customHeight="1" outlineLevel="6" thickBot="1">
      <c r="A172" s="5" t="s">
        <v>96</v>
      </c>
      <c r="B172" s="21">
        <v>951</v>
      </c>
      <c r="C172" s="6" t="s">
        <v>67</v>
      </c>
      <c r="D172" s="6" t="s">
        <v>343</v>
      </c>
      <c r="E172" s="6" t="s">
        <v>91</v>
      </c>
      <c r="F172" s="6"/>
      <c r="G172" s="143">
        <f>G173</f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6"/>
      <c r="Y172" s="58"/>
    </row>
    <row r="173" spans="1:25" ht="32.25" outlineLevel="6" thickBot="1">
      <c r="A173" s="96" t="s">
        <v>97</v>
      </c>
      <c r="B173" s="89">
        <v>951</v>
      </c>
      <c r="C173" s="90" t="s">
        <v>67</v>
      </c>
      <c r="D173" s="90" t="s">
        <v>343</v>
      </c>
      <c r="E173" s="90" t="s">
        <v>92</v>
      </c>
      <c r="F173" s="90"/>
      <c r="G173" s="139">
        <v>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6"/>
      <c r="Y173" s="58"/>
    </row>
    <row r="174" spans="1:25" ht="32.25" outlineLevel="6" thickBot="1">
      <c r="A174" s="91" t="s">
        <v>391</v>
      </c>
      <c r="B174" s="87">
        <v>951</v>
      </c>
      <c r="C174" s="88" t="s">
        <v>67</v>
      </c>
      <c r="D174" s="88" t="s">
        <v>364</v>
      </c>
      <c r="E174" s="88" t="s">
        <v>5</v>
      </c>
      <c r="F174" s="88"/>
      <c r="G174" s="140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6"/>
      <c r="Y174" s="58"/>
    </row>
    <row r="175" spans="1:25" ht="32.25" outlineLevel="6" thickBot="1">
      <c r="A175" s="5" t="s">
        <v>96</v>
      </c>
      <c r="B175" s="21">
        <v>951</v>
      </c>
      <c r="C175" s="6" t="s">
        <v>67</v>
      </c>
      <c r="D175" s="6" t="s">
        <v>365</v>
      </c>
      <c r="E175" s="6" t="s">
        <v>91</v>
      </c>
      <c r="F175" s="6"/>
      <c r="G175" s="143">
        <f>G176</f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6"/>
      <c r="Y175" s="58"/>
    </row>
    <row r="176" spans="1:25" ht="32.25" outlineLevel="6" thickBot="1">
      <c r="A176" s="96" t="s">
        <v>97</v>
      </c>
      <c r="B176" s="89">
        <v>951</v>
      </c>
      <c r="C176" s="90" t="s">
        <v>67</v>
      </c>
      <c r="D176" s="90" t="s">
        <v>365</v>
      </c>
      <c r="E176" s="90" t="s">
        <v>92</v>
      </c>
      <c r="F176" s="90"/>
      <c r="G176" s="139">
        <v>10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6"/>
      <c r="Y176" s="58"/>
    </row>
    <row r="177" spans="1:25" ht="48" outlineLevel="6" thickBot="1">
      <c r="A177" s="91" t="s">
        <v>392</v>
      </c>
      <c r="B177" s="87">
        <v>951</v>
      </c>
      <c r="C177" s="88" t="s">
        <v>67</v>
      </c>
      <c r="D177" s="88" t="s">
        <v>366</v>
      </c>
      <c r="E177" s="88" t="s">
        <v>5</v>
      </c>
      <c r="F177" s="88"/>
      <c r="G177" s="140">
        <f>G178+G182+G180</f>
        <v>8097.16495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6"/>
      <c r="Y177" s="58"/>
    </row>
    <row r="178" spans="1:25" ht="15" customHeight="1" outlineLevel="6" thickBot="1">
      <c r="A178" s="5" t="s">
        <v>96</v>
      </c>
      <c r="B178" s="21">
        <v>951</v>
      </c>
      <c r="C178" s="6" t="s">
        <v>67</v>
      </c>
      <c r="D178" s="6" t="s">
        <v>367</v>
      </c>
      <c r="E178" s="6" t="s">
        <v>91</v>
      </c>
      <c r="F178" s="6"/>
      <c r="G178" s="143">
        <f>G179</f>
        <v>7086.06495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6"/>
      <c r="Y178" s="58"/>
    </row>
    <row r="179" spans="1:25" ht="32.25" outlineLevel="6" thickBot="1">
      <c r="A179" s="96" t="s">
        <v>97</v>
      </c>
      <c r="B179" s="89">
        <v>951</v>
      </c>
      <c r="C179" s="90" t="s">
        <v>67</v>
      </c>
      <c r="D179" s="90" t="s">
        <v>367</v>
      </c>
      <c r="E179" s="90" t="s">
        <v>92</v>
      </c>
      <c r="F179" s="90"/>
      <c r="G179" s="139">
        <v>7086.06495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6"/>
      <c r="Y179" s="58"/>
    </row>
    <row r="180" spans="1:25" ht="31.5" customHeight="1" outlineLevel="6" thickBot="1">
      <c r="A180" s="5" t="s">
        <v>355</v>
      </c>
      <c r="B180" s="21">
        <v>951</v>
      </c>
      <c r="C180" s="6" t="s">
        <v>67</v>
      </c>
      <c r="D180" s="6" t="s">
        <v>367</v>
      </c>
      <c r="E180" s="6" t="s">
        <v>374</v>
      </c>
      <c r="F180" s="6"/>
      <c r="G180" s="143">
        <f>G181</f>
        <v>1000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6"/>
      <c r="Y180" s="58"/>
    </row>
    <row r="181" spans="1:25" ht="34.5" customHeight="1" outlineLevel="6" thickBot="1">
      <c r="A181" s="96" t="s">
        <v>355</v>
      </c>
      <c r="B181" s="89">
        <v>951</v>
      </c>
      <c r="C181" s="90" t="s">
        <v>67</v>
      </c>
      <c r="D181" s="90" t="s">
        <v>367</v>
      </c>
      <c r="E181" s="90" t="s">
        <v>357</v>
      </c>
      <c r="F181" s="90"/>
      <c r="G181" s="139">
        <v>1000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66"/>
      <c r="Y181" s="58"/>
    </row>
    <row r="182" spans="1:25" ht="16.5" outlineLevel="6" thickBot="1">
      <c r="A182" s="5" t="s">
        <v>98</v>
      </c>
      <c r="B182" s="21">
        <v>951</v>
      </c>
      <c r="C182" s="6" t="s">
        <v>67</v>
      </c>
      <c r="D182" s="6" t="s">
        <v>367</v>
      </c>
      <c r="E182" s="6" t="s">
        <v>93</v>
      </c>
      <c r="F182" s="6"/>
      <c r="G182" s="143">
        <f>G183</f>
        <v>11.1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66"/>
      <c r="Y182" s="58"/>
    </row>
    <row r="183" spans="1:25" ht="16.5" outlineLevel="6" thickBot="1">
      <c r="A183" s="85" t="s">
        <v>100</v>
      </c>
      <c r="B183" s="89">
        <v>951</v>
      </c>
      <c r="C183" s="90" t="s">
        <v>67</v>
      </c>
      <c r="D183" s="90" t="s">
        <v>367</v>
      </c>
      <c r="E183" s="90" t="s">
        <v>95</v>
      </c>
      <c r="F183" s="112"/>
      <c r="G183" s="139">
        <v>11.1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66"/>
      <c r="Y183" s="58"/>
    </row>
    <row r="184" spans="1:25" ht="16.5" outlineLevel="6" thickBot="1">
      <c r="A184" s="114" t="s">
        <v>145</v>
      </c>
      <c r="B184" s="128">
        <v>951</v>
      </c>
      <c r="C184" s="39" t="s">
        <v>146</v>
      </c>
      <c r="D184" s="39" t="s">
        <v>246</v>
      </c>
      <c r="E184" s="39" t="s">
        <v>5</v>
      </c>
      <c r="F184" s="115"/>
      <c r="G184" s="116">
        <f>G185</f>
        <v>1943.634</v>
      </c>
      <c r="H184" s="34">
        <f aca="true" t="shared" si="21" ref="H184:X184">H190</f>
        <v>0</v>
      </c>
      <c r="I184" s="34">
        <f t="shared" si="21"/>
        <v>0</v>
      </c>
      <c r="J184" s="34">
        <f t="shared" si="21"/>
        <v>0</v>
      </c>
      <c r="K184" s="34">
        <f t="shared" si="21"/>
        <v>0</v>
      </c>
      <c r="L184" s="34">
        <f t="shared" si="21"/>
        <v>0</v>
      </c>
      <c r="M184" s="34">
        <f t="shared" si="21"/>
        <v>0</v>
      </c>
      <c r="N184" s="34">
        <f t="shared" si="21"/>
        <v>0</v>
      </c>
      <c r="O184" s="34">
        <f t="shared" si="21"/>
        <v>0</v>
      </c>
      <c r="P184" s="34">
        <f t="shared" si="21"/>
        <v>0</v>
      </c>
      <c r="Q184" s="34">
        <f t="shared" si="21"/>
        <v>0</v>
      </c>
      <c r="R184" s="34">
        <f t="shared" si="21"/>
        <v>0</v>
      </c>
      <c r="S184" s="34">
        <f t="shared" si="21"/>
        <v>0</v>
      </c>
      <c r="T184" s="34">
        <f t="shared" si="21"/>
        <v>0</v>
      </c>
      <c r="U184" s="34">
        <f t="shared" si="21"/>
        <v>0</v>
      </c>
      <c r="V184" s="34">
        <f t="shared" si="21"/>
        <v>0</v>
      </c>
      <c r="W184" s="34">
        <f t="shared" si="21"/>
        <v>0</v>
      </c>
      <c r="X184" s="67">
        <f t="shared" si="21"/>
        <v>1027.32</v>
      </c>
      <c r="Y184" s="58">
        <f>X184/G167*100</f>
        <v>10273.2</v>
      </c>
    </row>
    <row r="185" spans="1:25" ht="16.5" outlineLevel="6" thickBot="1">
      <c r="A185" s="30" t="s">
        <v>78</v>
      </c>
      <c r="B185" s="19">
        <v>951</v>
      </c>
      <c r="C185" s="9" t="s">
        <v>79</v>
      </c>
      <c r="D185" s="9" t="s">
        <v>246</v>
      </c>
      <c r="E185" s="9" t="s">
        <v>5</v>
      </c>
      <c r="F185" s="117" t="s">
        <v>5</v>
      </c>
      <c r="G185" s="31">
        <f>G186</f>
        <v>1943.634</v>
      </c>
      <c r="H185" s="54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80"/>
      <c r="Y185" s="58"/>
    </row>
    <row r="186" spans="1:25" ht="32.25" outlineLevel="6" thickBot="1">
      <c r="A186" s="109" t="s">
        <v>131</v>
      </c>
      <c r="B186" s="19">
        <v>951</v>
      </c>
      <c r="C186" s="11" t="s">
        <v>79</v>
      </c>
      <c r="D186" s="11" t="s">
        <v>247</v>
      </c>
      <c r="E186" s="11" t="s">
        <v>5</v>
      </c>
      <c r="F186" s="118"/>
      <c r="G186" s="32">
        <f>G187</f>
        <v>1943.634</v>
      </c>
      <c r="H186" s="54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80"/>
      <c r="Y186" s="58"/>
    </row>
    <row r="187" spans="1:25" ht="32.25" outlineLevel="6" thickBot="1">
      <c r="A187" s="109" t="s">
        <v>132</v>
      </c>
      <c r="B187" s="19">
        <v>951</v>
      </c>
      <c r="C187" s="11" t="s">
        <v>79</v>
      </c>
      <c r="D187" s="11" t="s">
        <v>248</v>
      </c>
      <c r="E187" s="11" t="s">
        <v>5</v>
      </c>
      <c r="F187" s="118"/>
      <c r="G187" s="32">
        <f>G188</f>
        <v>1943.634</v>
      </c>
      <c r="H187" s="54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80"/>
      <c r="Y187" s="58"/>
    </row>
    <row r="188" spans="1:25" ht="32.25" outlineLevel="6" thickBot="1">
      <c r="A188" s="86" t="s">
        <v>38</v>
      </c>
      <c r="B188" s="87">
        <v>951</v>
      </c>
      <c r="C188" s="88" t="s">
        <v>79</v>
      </c>
      <c r="D188" s="88" t="s">
        <v>269</v>
      </c>
      <c r="E188" s="88" t="s">
        <v>5</v>
      </c>
      <c r="F188" s="119" t="s">
        <v>5</v>
      </c>
      <c r="G188" s="35">
        <f>G189</f>
        <v>1943.634</v>
      </c>
      <c r="H188" s="54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80"/>
      <c r="Y188" s="58"/>
    </row>
    <row r="189" spans="1:25" ht="16.5" outlineLevel="6" thickBot="1">
      <c r="A189" s="33" t="s">
        <v>112</v>
      </c>
      <c r="B189" s="130">
        <v>951</v>
      </c>
      <c r="C189" s="6" t="s">
        <v>79</v>
      </c>
      <c r="D189" s="6" t="s">
        <v>269</v>
      </c>
      <c r="E189" s="6" t="s">
        <v>111</v>
      </c>
      <c r="F189" s="113" t="s">
        <v>147</v>
      </c>
      <c r="G189" s="174">
        <v>1943.634</v>
      </c>
      <c r="H189" s="54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80"/>
      <c r="Y189" s="58"/>
    </row>
    <row r="190" spans="1:25" ht="32.25" outlineLevel="6" thickBot="1">
      <c r="A190" s="105" t="s">
        <v>52</v>
      </c>
      <c r="B190" s="18">
        <v>951</v>
      </c>
      <c r="C190" s="14" t="s">
        <v>51</v>
      </c>
      <c r="D190" s="14" t="s">
        <v>246</v>
      </c>
      <c r="E190" s="14" t="s">
        <v>5</v>
      </c>
      <c r="F190" s="14"/>
      <c r="G190" s="15">
        <f aca="true" t="shared" si="22" ref="G190:G195">G191</f>
        <v>250</v>
      </c>
      <c r="H190" s="27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44"/>
      <c r="X190" s="64">
        <v>1027.32</v>
      </c>
      <c r="Y190" s="58">
        <f aca="true" t="shared" si="23" ref="Y190:Y195">X190/G184*100</f>
        <v>52.85563022667847</v>
      </c>
    </row>
    <row r="191" spans="1:25" ht="18" customHeight="1" outlineLevel="6" thickBot="1">
      <c r="A191" s="8" t="s">
        <v>31</v>
      </c>
      <c r="B191" s="19">
        <v>951</v>
      </c>
      <c r="C191" s="9" t="s">
        <v>10</v>
      </c>
      <c r="D191" s="9" t="s">
        <v>246</v>
      </c>
      <c r="E191" s="9" t="s">
        <v>5</v>
      </c>
      <c r="F191" s="9"/>
      <c r="G191" s="10">
        <f t="shared" si="22"/>
        <v>250</v>
      </c>
      <c r="H191" s="29" t="e">
        <f>H192+#REF!</f>
        <v>#REF!</v>
      </c>
      <c r="I191" s="29" t="e">
        <f>I192+#REF!</f>
        <v>#REF!</v>
      </c>
      <c r="J191" s="29" t="e">
        <f>J192+#REF!</f>
        <v>#REF!</v>
      </c>
      <c r="K191" s="29" t="e">
        <f>K192+#REF!</f>
        <v>#REF!</v>
      </c>
      <c r="L191" s="29" t="e">
        <f>L192+#REF!</f>
        <v>#REF!</v>
      </c>
      <c r="M191" s="29" t="e">
        <f>M192+#REF!</f>
        <v>#REF!</v>
      </c>
      <c r="N191" s="29" t="e">
        <f>N192+#REF!</f>
        <v>#REF!</v>
      </c>
      <c r="O191" s="29" t="e">
        <f>O192+#REF!</f>
        <v>#REF!</v>
      </c>
      <c r="P191" s="29" t="e">
        <f>P192+#REF!</f>
        <v>#REF!</v>
      </c>
      <c r="Q191" s="29" t="e">
        <f>Q192+#REF!</f>
        <v>#REF!</v>
      </c>
      <c r="R191" s="29" t="e">
        <f>R192+#REF!</f>
        <v>#REF!</v>
      </c>
      <c r="S191" s="29" t="e">
        <f>S192+#REF!</f>
        <v>#REF!</v>
      </c>
      <c r="T191" s="29" t="e">
        <f>T192+#REF!</f>
        <v>#REF!</v>
      </c>
      <c r="U191" s="29" t="e">
        <f>U192+#REF!</f>
        <v>#REF!</v>
      </c>
      <c r="V191" s="29" t="e">
        <f>V192+#REF!</f>
        <v>#REF!</v>
      </c>
      <c r="W191" s="29" t="e">
        <f>W192+#REF!</f>
        <v>#REF!</v>
      </c>
      <c r="X191" s="71" t="e">
        <f>X192+#REF!</f>
        <v>#REF!</v>
      </c>
      <c r="Y191" s="58" t="e">
        <f t="shared" si="23"/>
        <v>#REF!</v>
      </c>
    </row>
    <row r="192" spans="1:25" ht="34.5" customHeight="1" outlineLevel="3" thickBot="1">
      <c r="A192" s="109" t="s">
        <v>131</v>
      </c>
      <c r="B192" s="19">
        <v>951</v>
      </c>
      <c r="C192" s="9" t="s">
        <v>10</v>
      </c>
      <c r="D192" s="9" t="s">
        <v>247</v>
      </c>
      <c r="E192" s="9" t="s">
        <v>5</v>
      </c>
      <c r="F192" s="9"/>
      <c r="G192" s="10">
        <f t="shared" si="22"/>
        <v>250</v>
      </c>
      <c r="H192" s="31">
        <f aca="true" t="shared" si="24" ref="H192:X194">H193</f>
        <v>0</v>
      </c>
      <c r="I192" s="31">
        <f t="shared" si="24"/>
        <v>0</v>
      </c>
      <c r="J192" s="31">
        <f t="shared" si="24"/>
        <v>0</v>
      </c>
      <c r="K192" s="31">
        <f t="shared" si="24"/>
        <v>0</v>
      </c>
      <c r="L192" s="31">
        <f t="shared" si="24"/>
        <v>0</v>
      </c>
      <c r="M192" s="31">
        <f t="shared" si="24"/>
        <v>0</v>
      </c>
      <c r="N192" s="31">
        <f t="shared" si="24"/>
        <v>0</v>
      </c>
      <c r="O192" s="31">
        <f t="shared" si="24"/>
        <v>0</v>
      </c>
      <c r="P192" s="31">
        <f t="shared" si="24"/>
        <v>0</v>
      </c>
      <c r="Q192" s="31">
        <f t="shared" si="24"/>
        <v>0</v>
      </c>
      <c r="R192" s="31">
        <f t="shared" si="24"/>
        <v>0</v>
      </c>
      <c r="S192" s="31">
        <f t="shared" si="24"/>
        <v>0</v>
      </c>
      <c r="T192" s="31">
        <f t="shared" si="24"/>
        <v>0</v>
      </c>
      <c r="U192" s="31">
        <f t="shared" si="24"/>
        <v>0</v>
      </c>
      <c r="V192" s="31">
        <f t="shared" si="24"/>
        <v>0</v>
      </c>
      <c r="W192" s="31">
        <f t="shared" si="24"/>
        <v>0</v>
      </c>
      <c r="X192" s="65">
        <f t="shared" si="24"/>
        <v>67.348</v>
      </c>
      <c r="Y192" s="58">
        <f t="shared" si="23"/>
        <v>3.465055663772089</v>
      </c>
    </row>
    <row r="193" spans="1:25" ht="18.75" customHeight="1" outlineLevel="3" thickBot="1">
      <c r="A193" s="109" t="s">
        <v>132</v>
      </c>
      <c r="B193" s="19">
        <v>951</v>
      </c>
      <c r="C193" s="11" t="s">
        <v>10</v>
      </c>
      <c r="D193" s="11" t="s">
        <v>248</v>
      </c>
      <c r="E193" s="11" t="s">
        <v>5</v>
      </c>
      <c r="F193" s="11"/>
      <c r="G193" s="12">
        <f t="shared" si="22"/>
        <v>250</v>
      </c>
      <c r="H193" s="32">
        <f t="shared" si="24"/>
        <v>0</v>
      </c>
      <c r="I193" s="32">
        <f t="shared" si="24"/>
        <v>0</v>
      </c>
      <c r="J193" s="32">
        <f t="shared" si="24"/>
        <v>0</v>
      </c>
      <c r="K193" s="32">
        <f t="shared" si="24"/>
        <v>0</v>
      </c>
      <c r="L193" s="32">
        <f t="shared" si="24"/>
        <v>0</v>
      </c>
      <c r="M193" s="32">
        <f t="shared" si="24"/>
        <v>0</v>
      </c>
      <c r="N193" s="32">
        <f t="shared" si="24"/>
        <v>0</v>
      </c>
      <c r="O193" s="32">
        <f t="shared" si="24"/>
        <v>0</v>
      </c>
      <c r="P193" s="32">
        <f t="shared" si="24"/>
        <v>0</v>
      </c>
      <c r="Q193" s="32">
        <f t="shared" si="24"/>
        <v>0</v>
      </c>
      <c r="R193" s="32">
        <f t="shared" si="24"/>
        <v>0</v>
      </c>
      <c r="S193" s="32">
        <f t="shared" si="24"/>
        <v>0</v>
      </c>
      <c r="T193" s="32">
        <f t="shared" si="24"/>
        <v>0</v>
      </c>
      <c r="U193" s="32">
        <f t="shared" si="24"/>
        <v>0</v>
      </c>
      <c r="V193" s="32">
        <f t="shared" si="24"/>
        <v>0</v>
      </c>
      <c r="W193" s="32">
        <f t="shared" si="24"/>
        <v>0</v>
      </c>
      <c r="X193" s="66">
        <f t="shared" si="24"/>
        <v>67.348</v>
      </c>
      <c r="Y193" s="58">
        <f t="shared" si="23"/>
        <v>3.465055663772089</v>
      </c>
    </row>
    <row r="194" spans="1:25" ht="33.75" customHeight="1" outlineLevel="4" thickBot="1">
      <c r="A194" s="91" t="s">
        <v>148</v>
      </c>
      <c r="B194" s="87">
        <v>951</v>
      </c>
      <c r="C194" s="88" t="s">
        <v>10</v>
      </c>
      <c r="D194" s="88" t="s">
        <v>270</v>
      </c>
      <c r="E194" s="88" t="s">
        <v>5</v>
      </c>
      <c r="F194" s="88"/>
      <c r="G194" s="16">
        <f t="shared" si="22"/>
        <v>250</v>
      </c>
      <c r="H194" s="34">
        <f t="shared" si="24"/>
        <v>0</v>
      </c>
      <c r="I194" s="34">
        <f t="shared" si="24"/>
        <v>0</v>
      </c>
      <c r="J194" s="34">
        <f t="shared" si="24"/>
        <v>0</v>
      </c>
      <c r="K194" s="34">
        <f t="shared" si="24"/>
        <v>0</v>
      </c>
      <c r="L194" s="34">
        <f t="shared" si="24"/>
        <v>0</v>
      </c>
      <c r="M194" s="34">
        <f t="shared" si="24"/>
        <v>0</v>
      </c>
      <c r="N194" s="34">
        <f t="shared" si="24"/>
        <v>0</v>
      </c>
      <c r="O194" s="34">
        <f t="shared" si="24"/>
        <v>0</v>
      </c>
      <c r="P194" s="34">
        <f t="shared" si="24"/>
        <v>0</v>
      </c>
      <c r="Q194" s="34">
        <f t="shared" si="24"/>
        <v>0</v>
      </c>
      <c r="R194" s="34">
        <f t="shared" si="24"/>
        <v>0</v>
      </c>
      <c r="S194" s="34">
        <f t="shared" si="24"/>
        <v>0</v>
      </c>
      <c r="T194" s="34">
        <f t="shared" si="24"/>
        <v>0</v>
      </c>
      <c r="U194" s="34">
        <f t="shared" si="24"/>
        <v>0</v>
      </c>
      <c r="V194" s="34">
        <f t="shared" si="24"/>
        <v>0</v>
      </c>
      <c r="W194" s="34">
        <f t="shared" si="24"/>
        <v>0</v>
      </c>
      <c r="X194" s="67">
        <f t="shared" si="24"/>
        <v>67.348</v>
      </c>
      <c r="Y194" s="58">
        <f t="shared" si="23"/>
        <v>3.465055663772089</v>
      </c>
    </row>
    <row r="195" spans="1:25" ht="17.25" customHeight="1" outlineLevel="5" thickBot="1">
      <c r="A195" s="5" t="s">
        <v>96</v>
      </c>
      <c r="B195" s="21">
        <v>951</v>
      </c>
      <c r="C195" s="6" t="s">
        <v>10</v>
      </c>
      <c r="D195" s="6" t="s">
        <v>270</v>
      </c>
      <c r="E195" s="6" t="s">
        <v>91</v>
      </c>
      <c r="F195" s="6"/>
      <c r="G195" s="7">
        <f t="shared" si="22"/>
        <v>250</v>
      </c>
      <c r="H195" s="2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43"/>
      <c r="X195" s="64">
        <v>67.348</v>
      </c>
      <c r="Y195" s="58">
        <f t="shared" si="23"/>
        <v>3.465055663772089</v>
      </c>
    </row>
    <row r="196" spans="1:25" ht="32.25" outlineLevel="5" thickBot="1">
      <c r="A196" s="85" t="s">
        <v>97</v>
      </c>
      <c r="B196" s="89">
        <v>951</v>
      </c>
      <c r="C196" s="90" t="s">
        <v>10</v>
      </c>
      <c r="D196" s="90" t="s">
        <v>270</v>
      </c>
      <c r="E196" s="90" t="s">
        <v>92</v>
      </c>
      <c r="F196" s="90"/>
      <c r="G196" s="95">
        <v>250</v>
      </c>
      <c r="H196" s="54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73"/>
      <c r="Y196" s="58"/>
    </row>
    <row r="197" spans="1:25" ht="19.5" outlineLevel="6" thickBot="1">
      <c r="A197" s="105" t="s">
        <v>50</v>
      </c>
      <c r="B197" s="18">
        <v>951</v>
      </c>
      <c r="C197" s="14" t="s">
        <v>49</v>
      </c>
      <c r="D197" s="14" t="s">
        <v>246</v>
      </c>
      <c r="E197" s="14" t="s">
        <v>5</v>
      </c>
      <c r="F197" s="14"/>
      <c r="G197" s="137">
        <f>G209+G232+G198+G204</f>
        <v>53809.542</v>
      </c>
      <c r="H197" s="29" t="e">
        <f aca="true" t="shared" si="25" ref="H197:X197">H198+H203</f>
        <v>#REF!</v>
      </c>
      <c r="I197" s="29" t="e">
        <f t="shared" si="25"/>
        <v>#REF!</v>
      </c>
      <c r="J197" s="29" t="e">
        <f t="shared" si="25"/>
        <v>#REF!</v>
      </c>
      <c r="K197" s="29" t="e">
        <f t="shared" si="25"/>
        <v>#REF!</v>
      </c>
      <c r="L197" s="29" t="e">
        <f t="shared" si="25"/>
        <v>#REF!</v>
      </c>
      <c r="M197" s="29" t="e">
        <f t="shared" si="25"/>
        <v>#REF!</v>
      </c>
      <c r="N197" s="29" t="e">
        <f t="shared" si="25"/>
        <v>#REF!</v>
      </c>
      <c r="O197" s="29" t="e">
        <f t="shared" si="25"/>
        <v>#REF!</v>
      </c>
      <c r="P197" s="29" t="e">
        <f t="shared" si="25"/>
        <v>#REF!</v>
      </c>
      <c r="Q197" s="29" t="e">
        <f t="shared" si="25"/>
        <v>#REF!</v>
      </c>
      <c r="R197" s="29" t="e">
        <f t="shared" si="25"/>
        <v>#REF!</v>
      </c>
      <c r="S197" s="29" t="e">
        <f t="shared" si="25"/>
        <v>#REF!</v>
      </c>
      <c r="T197" s="29" t="e">
        <f t="shared" si="25"/>
        <v>#REF!</v>
      </c>
      <c r="U197" s="29" t="e">
        <f t="shared" si="25"/>
        <v>#REF!</v>
      </c>
      <c r="V197" s="29" t="e">
        <f t="shared" si="25"/>
        <v>#REF!</v>
      </c>
      <c r="W197" s="29" t="e">
        <f t="shared" si="25"/>
        <v>#REF!</v>
      </c>
      <c r="X197" s="71" t="e">
        <f t="shared" si="25"/>
        <v>#REF!</v>
      </c>
      <c r="Y197" s="58" t="e">
        <f>X197/G191*100</f>
        <v>#REF!</v>
      </c>
    </row>
    <row r="198" spans="1:25" ht="16.5" outlineLevel="6" thickBot="1">
      <c r="A198" s="78" t="s">
        <v>201</v>
      </c>
      <c r="B198" s="19">
        <v>951</v>
      </c>
      <c r="C198" s="9" t="s">
        <v>203</v>
      </c>
      <c r="D198" s="9" t="s">
        <v>246</v>
      </c>
      <c r="E198" s="9" t="s">
        <v>5</v>
      </c>
      <c r="F198" s="9"/>
      <c r="G198" s="138">
        <f>G199</f>
        <v>499.319</v>
      </c>
      <c r="H198" s="31">
        <f aca="true" t="shared" si="26" ref="H198:X199">H199</f>
        <v>0</v>
      </c>
      <c r="I198" s="31">
        <f t="shared" si="26"/>
        <v>0</v>
      </c>
      <c r="J198" s="31">
        <f t="shared" si="26"/>
        <v>0</v>
      </c>
      <c r="K198" s="31">
        <f t="shared" si="26"/>
        <v>0</v>
      </c>
      <c r="L198" s="31">
        <f t="shared" si="26"/>
        <v>0</v>
      </c>
      <c r="M198" s="31">
        <f t="shared" si="26"/>
        <v>0</v>
      </c>
      <c r="N198" s="31">
        <f t="shared" si="26"/>
        <v>0</v>
      </c>
      <c r="O198" s="31">
        <f t="shared" si="26"/>
        <v>0</v>
      </c>
      <c r="P198" s="31">
        <f t="shared" si="26"/>
        <v>0</v>
      </c>
      <c r="Q198" s="31">
        <f t="shared" si="26"/>
        <v>0</v>
      </c>
      <c r="R198" s="31">
        <f t="shared" si="26"/>
        <v>0</v>
      </c>
      <c r="S198" s="31">
        <f t="shared" si="26"/>
        <v>0</v>
      </c>
      <c r="T198" s="31">
        <f t="shared" si="26"/>
        <v>0</v>
      </c>
      <c r="U198" s="31">
        <f t="shared" si="26"/>
        <v>0</v>
      </c>
      <c r="V198" s="31">
        <f t="shared" si="26"/>
        <v>0</v>
      </c>
      <c r="W198" s="31">
        <f t="shared" si="26"/>
        <v>0</v>
      </c>
      <c r="X198" s="65">
        <f t="shared" si="26"/>
        <v>0</v>
      </c>
      <c r="Y198" s="58">
        <f>X198/G192*100</f>
        <v>0</v>
      </c>
    </row>
    <row r="199" spans="1:25" ht="32.25" outlineLevel="6" thickBot="1">
      <c r="A199" s="109" t="s">
        <v>131</v>
      </c>
      <c r="B199" s="19">
        <v>951</v>
      </c>
      <c r="C199" s="9" t="s">
        <v>203</v>
      </c>
      <c r="D199" s="9" t="s">
        <v>247</v>
      </c>
      <c r="E199" s="9" t="s">
        <v>5</v>
      </c>
      <c r="F199" s="9"/>
      <c r="G199" s="138">
        <f>G200</f>
        <v>499.319</v>
      </c>
      <c r="H199" s="32">
        <f t="shared" si="26"/>
        <v>0</v>
      </c>
      <c r="I199" s="32">
        <f t="shared" si="26"/>
        <v>0</v>
      </c>
      <c r="J199" s="32">
        <f t="shared" si="26"/>
        <v>0</v>
      </c>
      <c r="K199" s="32">
        <f t="shared" si="26"/>
        <v>0</v>
      </c>
      <c r="L199" s="32">
        <f t="shared" si="26"/>
        <v>0</v>
      </c>
      <c r="M199" s="32">
        <f t="shared" si="26"/>
        <v>0</v>
      </c>
      <c r="N199" s="32">
        <f t="shared" si="26"/>
        <v>0</v>
      </c>
      <c r="O199" s="32">
        <f t="shared" si="26"/>
        <v>0</v>
      </c>
      <c r="P199" s="32">
        <f t="shared" si="26"/>
        <v>0</v>
      </c>
      <c r="Q199" s="32">
        <f t="shared" si="26"/>
        <v>0</v>
      </c>
      <c r="R199" s="32">
        <f t="shared" si="26"/>
        <v>0</v>
      </c>
      <c r="S199" s="32">
        <f t="shared" si="26"/>
        <v>0</v>
      </c>
      <c r="T199" s="32">
        <f t="shared" si="26"/>
        <v>0</v>
      </c>
      <c r="U199" s="32">
        <f t="shared" si="26"/>
        <v>0</v>
      </c>
      <c r="V199" s="32">
        <f t="shared" si="26"/>
        <v>0</v>
      </c>
      <c r="W199" s="32">
        <f t="shared" si="26"/>
        <v>0</v>
      </c>
      <c r="X199" s="66">
        <f t="shared" si="26"/>
        <v>0</v>
      </c>
      <c r="Y199" s="58">
        <f>X199/G193*100</f>
        <v>0</v>
      </c>
    </row>
    <row r="200" spans="1:25" ht="32.25" outlineLevel="6" thickBot="1">
      <c r="A200" s="109" t="s">
        <v>132</v>
      </c>
      <c r="B200" s="19">
        <v>951</v>
      </c>
      <c r="C200" s="9" t="s">
        <v>203</v>
      </c>
      <c r="D200" s="9" t="s">
        <v>248</v>
      </c>
      <c r="E200" s="9" t="s">
        <v>5</v>
      </c>
      <c r="F200" s="9"/>
      <c r="G200" s="138">
        <f>G201</f>
        <v>499.319</v>
      </c>
      <c r="H200" s="2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3"/>
      <c r="X200" s="64">
        <v>0</v>
      </c>
      <c r="Y200" s="58">
        <f>X200/G194*100</f>
        <v>0</v>
      </c>
    </row>
    <row r="201" spans="1:25" ht="48" outlineLevel="6" thickBot="1">
      <c r="A201" s="111" t="s">
        <v>202</v>
      </c>
      <c r="B201" s="87">
        <v>951</v>
      </c>
      <c r="C201" s="88" t="s">
        <v>203</v>
      </c>
      <c r="D201" s="88" t="s">
        <v>271</v>
      </c>
      <c r="E201" s="88" t="s">
        <v>5</v>
      </c>
      <c r="F201" s="88"/>
      <c r="G201" s="140">
        <f>G202</f>
        <v>499.319</v>
      </c>
      <c r="H201" s="54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73"/>
      <c r="Y201" s="58"/>
    </row>
    <row r="202" spans="1:25" ht="18.75" customHeight="1" outlineLevel="6" thickBot="1">
      <c r="A202" s="5" t="s">
        <v>96</v>
      </c>
      <c r="B202" s="21">
        <v>951</v>
      </c>
      <c r="C202" s="6" t="s">
        <v>203</v>
      </c>
      <c r="D202" s="6" t="s">
        <v>271</v>
      </c>
      <c r="E202" s="6" t="s">
        <v>91</v>
      </c>
      <c r="F202" s="6"/>
      <c r="G202" s="143">
        <f>G203</f>
        <v>499.319</v>
      </c>
      <c r="H202" s="54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73"/>
      <c r="Y202" s="58"/>
    </row>
    <row r="203" spans="1:25" ht="32.25" outlineLevel="3" thickBot="1">
      <c r="A203" s="85" t="s">
        <v>97</v>
      </c>
      <c r="B203" s="89">
        <v>951</v>
      </c>
      <c r="C203" s="90" t="s">
        <v>203</v>
      </c>
      <c r="D203" s="90" t="s">
        <v>271</v>
      </c>
      <c r="E203" s="90" t="s">
        <v>92</v>
      </c>
      <c r="F203" s="90"/>
      <c r="G203" s="139">
        <v>499.319</v>
      </c>
      <c r="H203" s="31" t="e">
        <f>H222+H225+H242+#REF!</f>
        <v>#REF!</v>
      </c>
      <c r="I203" s="31" t="e">
        <f>I222+I225+I242+#REF!</f>
        <v>#REF!</v>
      </c>
      <c r="J203" s="31" t="e">
        <f>J222+J225+J242+#REF!</f>
        <v>#REF!</v>
      </c>
      <c r="K203" s="31" t="e">
        <f>K222+K225+K242+#REF!</f>
        <v>#REF!</v>
      </c>
      <c r="L203" s="31" t="e">
        <f>L222+L225+L242+#REF!</f>
        <v>#REF!</v>
      </c>
      <c r="M203" s="31" t="e">
        <f>M222+M225+M242+#REF!</f>
        <v>#REF!</v>
      </c>
      <c r="N203" s="31" t="e">
        <f>N222+N225+N242+#REF!</f>
        <v>#REF!</v>
      </c>
      <c r="O203" s="31" t="e">
        <f>O222+O225+O242+#REF!</f>
        <v>#REF!</v>
      </c>
      <c r="P203" s="31" t="e">
        <f>P222+P225+P242+#REF!</f>
        <v>#REF!</v>
      </c>
      <c r="Q203" s="31" t="e">
        <f>Q222+Q225+Q242+#REF!</f>
        <v>#REF!</v>
      </c>
      <c r="R203" s="31" t="e">
        <f>R222+R225+R242+#REF!</f>
        <v>#REF!</v>
      </c>
      <c r="S203" s="31" t="e">
        <f>S222+S225+S242+#REF!</f>
        <v>#REF!</v>
      </c>
      <c r="T203" s="31" t="e">
        <f>T222+T225+T242+#REF!</f>
        <v>#REF!</v>
      </c>
      <c r="U203" s="31" t="e">
        <f>U222+U225+U242+#REF!</f>
        <v>#REF!</v>
      </c>
      <c r="V203" s="31" t="e">
        <f>V222+V225+V242+#REF!</f>
        <v>#REF!</v>
      </c>
      <c r="W203" s="31" t="e">
        <f>W222+W225+W242+#REF!</f>
        <v>#REF!</v>
      </c>
      <c r="X203" s="65" t="e">
        <f>X222+X225+X242+#REF!</f>
        <v>#REF!</v>
      </c>
      <c r="Y203" s="58" t="e">
        <f>X203/G197*100</f>
        <v>#REF!</v>
      </c>
    </row>
    <row r="204" spans="1:25" ht="16.5" outlineLevel="3" thickBot="1">
      <c r="A204" s="109" t="s">
        <v>399</v>
      </c>
      <c r="B204" s="19">
        <v>951</v>
      </c>
      <c r="C204" s="9" t="s">
        <v>401</v>
      </c>
      <c r="D204" s="9" t="s">
        <v>246</v>
      </c>
      <c r="E204" s="9" t="s">
        <v>5</v>
      </c>
      <c r="F204" s="9"/>
      <c r="G204" s="138">
        <f>G205</f>
        <v>3.223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5"/>
      <c r="Y204" s="58"/>
    </row>
    <row r="205" spans="1:25" ht="32.25" outlineLevel="3" thickBot="1">
      <c r="A205" s="109" t="s">
        <v>131</v>
      </c>
      <c r="B205" s="19">
        <v>951</v>
      </c>
      <c r="C205" s="9" t="s">
        <v>401</v>
      </c>
      <c r="D205" s="9" t="s">
        <v>248</v>
      </c>
      <c r="E205" s="9" t="s">
        <v>5</v>
      </c>
      <c r="F205" s="9"/>
      <c r="G205" s="138">
        <f>G206</f>
        <v>3.223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5"/>
      <c r="Y205" s="58"/>
    </row>
    <row r="206" spans="1:25" ht="79.5" outlineLevel="3" thickBot="1">
      <c r="A206" s="91" t="s">
        <v>400</v>
      </c>
      <c r="B206" s="87">
        <v>951</v>
      </c>
      <c r="C206" s="88" t="s">
        <v>401</v>
      </c>
      <c r="D206" s="88" t="s">
        <v>402</v>
      </c>
      <c r="E206" s="88" t="s">
        <v>5</v>
      </c>
      <c r="F206" s="88"/>
      <c r="G206" s="140">
        <f>G207</f>
        <v>3.223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5"/>
      <c r="Y206" s="58"/>
    </row>
    <row r="207" spans="1:25" ht="32.25" outlineLevel="3" thickBot="1">
      <c r="A207" s="5" t="s">
        <v>96</v>
      </c>
      <c r="B207" s="21">
        <v>951</v>
      </c>
      <c r="C207" s="6" t="s">
        <v>401</v>
      </c>
      <c r="D207" s="6" t="s">
        <v>402</v>
      </c>
      <c r="E207" s="6" t="s">
        <v>91</v>
      </c>
      <c r="F207" s="6"/>
      <c r="G207" s="143">
        <f>G208</f>
        <v>3.223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5"/>
      <c r="Y207" s="58"/>
    </row>
    <row r="208" spans="1:25" ht="32.25" outlineLevel="3" thickBot="1">
      <c r="A208" s="85" t="s">
        <v>97</v>
      </c>
      <c r="B208" s="89">
        <v>951</v>
      </c>
      <c r="C208" s="90" t="s">
        <v>401</v>
      </c>
      <c r="D208" s="90" t="s">
        <v>402</v>
      </c>
      <c r="E208" s="90" t="s">
        <v>92</v>
      </c>
      <c r="F208" s="90"/>
      <c r="G208" s="139">
        <v>3.223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5"/>
      <c r="Y208" s="58"/>
    </row>
    <row r="209" spans="1:25" ht="16.5" outlineLevel="3" thickBot="1">
      <c r="A209" s="109" t="s">
        <v>149</v>
      </c>
      <c r="B209" s="19">
        <v>951</v>
      </c>
      <c r="C209" s="9" t="s">
        <v>55</v>
      </c>
      <c r="D209" s="9" t="s">
        <v>246</v>
      </c>
      <c r="E209" s="9" t="s">
        <v>5</v>
      </c>
      <c r="F209" s="9"/>
      <c r="G209" s="10">
        <f>G217+G210</f>
        <v>46100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5"/>
      <c r="Y209" s="58"/>
    </row>
    <row r="210" spans="1:25" ht="32.25" outlineLevel="3" thickBot="1">
      <c r="A210" s="8" t="s">
        <v>393</v>
      </c>
      <c r="B210" s="19">
        <v>951</v>
      </c>
      <c r="C210" s="11" t="s">
        <v>55</v>
      </c>
      <c r="D210" s="9" t="s">
        <v>276</v>
      </c>
      <c r="E210" s="9" t="s">
        <v>5</v>
      </c>
      <c r="F210" s="9"/>
      <c r="G210" s="138">
        <f>G211+G214</f>
        <v>10000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5"/>
      <c r="Y210" s="58"/>
    </row>
    <row r="211" spans="1:25" ht="111" outlineLevel="3" thickBot="1">
      <c r="A211" s="91" t="s">
        <v>379</v>
      </c>
      <c r="B211" s="87">
        <v>951</v>
      </c>
      <c r="C211" s="88" t="s">
        <v>55</v>
      </c>
      <c r="D211" s="88" t="s">
        <v>381</v>
      </c>
      <c r="E211" s="88" t="s">
        <v>5</v>
      </c>
      <c r="F211" s="88"/>
      <c r="G211" s="140">
        <f>G212</f>
        <v>2000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5"/>
      <c r="Y211" s="58"/>
    </row>
    <row r="212" spans="1:25" ht="32.25" customHeight="1" outlineLevel="3" thickBot="1">
      <c r="A212" s="5" t="s">
        <v>355</v>
      </c>
      <c r="B212" s="21">
        <v>951</v>
      </c>
      <c r="C212" s="6" t="s">
        <v>55</v>
      </c>
      <c r="D212" s="6" t="s">
        <v>381</v>
      </c>
      <c r="E212" s="6" t="s">
        <v>374</v>
      </c>
      <c r="F212" s="6"/>
      <c r="G212" s="143">
        <f>G213</f>
        <v>2000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5"/>
      <c r="Y212" s="58"/>
    </row>
    <row r="213" spans="1:25" ht="35.25" customHeight="1" outlineLevel="3" thickBot="1">
      <c r="A213" s="85" t="s">
        <v>355</v>
      </c>
      <c r="B213" s="89">
        <v>951</v>
      </c>
      <c r="C213" s="90" t="s">
        <v>55</v>
      </c>
      <c r="D213" s="90" t="s">
        <v>381</v>
      </c>
      <c r="E213" s="90" t="s">
        <v>357</v>
      </c>
      <c r="F213" s="90"/>
      <c r="G213" s="139">
        <v>2000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5"/>
      <c r="Y213" s="58"/>
    </row>
    <row r="214" spans="1:25" ht="110.25" customHeight="1" outlineLevel="3" thickBot="1">
      <c r="A214" s="91" t="s">
        <v>380</v>
      </c>
      <c r="B214" s="87">
        <v>951</v>
      </c>
      <c r="C214" s="88" t="s">
        <v>55</v>
      </c>
      <c r="D214" s="88" t="s">
        <v>382</v>
      </c>
      <c r="E214" s="88" t="s">
        <v>5</v>
      </c>
      <c r="F214" s="88"/>
      <c r="G214" s="140">
        <f>G215</f>
        <v>8000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5"/>
      <c r="Y214" s="58"/>
    </row>
    <row r="215" spans="1:25" ht="35.25" customHeight="1" outlineLevel="3" thickBot="1">
      <c r="A215" s="5" t="s">
        <v>355</v>
      </c>
      <c r="B215" s="21">
        <v>951</v>
      </c>
      <c r="C215" s="6" t="s">
        <v>55</v>
      </c>
      <c r="D215" s="6" t="s">
        <v>382</v>
      </c>
      <c r="E215" s="6" t="s">
        <v>374</v>
      </c>
      <c r="F215" s="6"/>
      <c r="G215" s="143">
        <f>G216</f>
        <v>8000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5"/>
      <c r="Y215" s="58"/>
    </row>
    <row r="216" spans="1:25" ht="35.25" customHeight="1" outlineLevel="3" thickBot="1">
      <c r="A216" s="85" t="s">
        <v>355</v>
      </c>
      <c r="B216" s="89">
        <v>951</v>
      </c>
      <c r="C216" s="90" t="s">
        <v>55</v>
      </c>
      <c r="D216" s="90" t="s">
        <v>382</v>
      </c>
      <c r="E216" s="90" t="s">
        <v>357</v>
      </c>
      <c r="F216" s="90"/>
      <c r="G216" s="139">
        <v>8000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5"/>
      <c r="Y216" s="58"/>
    </row>
    <row r="217" spans="1:25" ht="32.25" outlineLevel="3" thickBot="1">
      <c r="A217" s="8" t="s">
        <v>217</v>
      </c>
      <c r="B217" s="19">
        <v>951</v>
      </c>
      <c r="C217" s="11" t="s">
        <v>55</v>
      </c>
      <c r="D217" s="11" t="s">
        <v>272</v>
      </c>
      <c r="E217" s="11" t="s">
        <v>5</v>
      </c>
      <c r="F217" s="11"/>
      <c r="G217" s="12">
        <f>G218+G221+G224+G226+G229</f>
        <v>36100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5"/>
      <c r="Y217" s="58"/>
    </row>
    <row r="218" spans="1:25" ht="47.25" customHeight="1" outlineLevel="3" thickBot="1">
      <c r="A218" s="91" t="s">
        <v>150</v>
      </c>
      <c r="B218" s="87">
        <v>951</v>
      </c>
      <c r="C218" s="88" t="s">
        <v>55</v>
      </c>
      <c r="D218" s="88" t="s">
        <v>273</v>
      </c>
      <c r="E218" s="88" t="s">
        <v>5</v>
      </c>
      <c r="F218" s="88"/>
      <c r="G218" s="16">
        <f>G219</f>
        <v>0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5"/>
      <c r="Y218" s="58"/>
    </row>
    <row r="219" spans="1:25" ht="19.5" customHeight="1" outlineLevel="3" thickBot="1">
      <c r="A219" s="5" t="s">
        <v>96</v>
      </c>
      <c r="B219" s="21">
        <v>951</v>
      </c>
      <c r="C219" s="6" t="s">
        <v>55</v>
      </c>
      <c r="D219" s="6" t="s">
        <v>273</v>
      </c>
      <c r="E219" s="6" t="s">
        <v>91</v>
      </c>
      <c r="F219" s="6"/>
      <c r="G219" s="7">
        <f>G220</f>
        <v>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5"/>
      <c r="Y219" s="58"/>
    </row>
    <row r="220" spans="1:25" ht="32.25" outlineLevel="3" thickBot="1">
      <c r="A220" s="85" t="s">
        <v>97</v>
      </c>
      <c r="B220" s="89">
        <v>951</v>
      </c>
      <c r="C220" s="90" t="s">
        <v>55</v>
      </c>
      <c r="D220" s="90" t="s">
        <v>273</v>
      </c>
      <c r="E220" s="90" t="s">
        <v>92</v>
      </c>
      <c r="F220" s="90"/>
      <c r="G220" s="95">
        <v>0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65"/>
      <c r="Y220" s="58"/>
    </row>
    <row r="221" spans="1:25" ht="63.75" outlineLevel="3" thickBot="1">
      <c r="A221" s="91" t="s">
        <v>208</v>
      </c>
      <c r="B221" s="87">
        <v>951</v>
      </c>
      <c r="C221" s="88" t="s">
        <v>55</v>
      </c>
      <c r="D221" s="88" t="s">
        <v>274</v>
      </c>
      <c r="E221" s="88" t="s">
        <v>5</v>
      </c>
      <c r="F221" s="88"/>
      <c r="G221" s="140">
        <f>G222</f>
        <v>11629.86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65"/>
      <c r="Y221" s="58"/>
    </row>
    <row r="222" spans="1:25" ht="18.75" customHeight="1" outlineLevel="4" thickBot="1">
      <c r="A222" s="5" t="s">
        <v>96</v>
      </c>
      <c r="B222" s="21">
        <v>951</v>
      </c>
      <c r="C222" s="6" t="s">
        <v>55</v>
      </c>
      <c r="D222" s="6" t="s">
        <v>274</v>
      </c>
      <c r="E222" s="6" t="s">
        <v>91</v>
      </c>
      <c r="F222" s="6"/>
      <c r="G222" s="143">
        <f>G223</f>
        <v>11629.86</v>
      </c>
      <c r="H222" s="32">
        <f aca="true" t="shared" si="27" ref="H222:X222">H223</f>
        <v>0</v>
      </c>
      <c r="I222" s="32">
        <f t="shared" si="27"/>
        <v>0</v>
      </c>
      <c r="J222" s="32">
        <f t="shared" si="27"/>
        <v>0</v>
      </c>
      <c r="K222" s="32">
        <f t="shared" si="27"/>
        <v>0</v>
      </c>
      <c r="L222" s="32">
        <f t="shared" si="27"/>
        <v>0</v>
      </c>
      <c r="M222" s="32">
        <f t="shared" si="27"/>
        <v>0</v>
      </c>
      <c r="N222" s="32">
        <f t="shared" si="27"/>
        <v>0</v>
      </c>
      <c r="O222" s="32">
        <f t="shared" si="27"/>
        <v>0</v>
      </c>
      <c r="P222" s="32">
        <f t="shared" si="27"/>
        <v>0</v>
      </c>
      <c r="Q222" s="32">
        <f t="shared" si="27"/>
        <v>0</v>
      </c>
      <c r="R222" s="32">
        <f t="shared" si="27"/>
        <v>0</v>
      </c>
      <c r="S222" s="32">
        <f t="shared" si="27"/>
        <v>0</v>
      </c>
      <c r="T222" s="32">
        <f t="shared" si="27"/>
        <v>0</v>
      </c>
      <c r="U222" s="32">
        <f t="shared" si="27"/>
        <v>0</v>
      </c>
      <c r="V222" s="32">
        <f t="shared" si="27"/>
        <v>0</v>
      </c>
      <c r="W222" s="32">
        <f t="shared" si="27"/>
        <v>0</v>
      </c>
      <c r="X222" s="66">
        <f t="shared" si="27"/>
        <v>2675.999</v>
      </c>
      <c r="Y222" s="58">
        <f>X222/G209*100</f>
        <v>5.804770065075922</v>
      </c>
    </row>
    <row r="223" spans="1:25" ht="32.25" outlineLevel="5" thickBot="1">
      <c r="A223" s="85" t="s">
        <v>97</v>
      </c>
      <c r="B223" s="89">
        <v>951</v>
      </c>
      <c r="C223" s="90" t="s">
        <v>55</v>
      </c>
      <c r="D223" s="90" t="s">
        <v>274</v>
      </c>
      <c r="E223" s="90" t="s">
        <v>92</v>
      </c>
      <c r="F223" s="90"/>
      <c r="G223" s="95">
        <v>11629.86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3"/>
      <c r="X223" s="64">
        <v>2675.999</v>
      </c>
      <c r="Y223" s="58">
        <f>X223/G217*100</f>
        <v>7.412739612188365</v>
      </c>
    </row>
    <row r="224" spans="1:25" ht="63.75" outlineLevel="5" thickBot="1">
      <c r="A224" s="91" t="s">
        <v>209</v>
      </c>
      <c r="B224" s="87">
        <v>951</v>
      </c>
      <c r="C224" s="88" t="s">
        <v>55</v>
      </c>
      <c r="D224" s="88" t="s">
        <v>275</v>
      </c>
      <c r="E224" s="88" t="s">
        <v>5</v>
      </c>
      <c r="F224" s="88"/>
      <c r="G224" s="140">
        <f>G225</f>
        <v>6944.34</v>
      </c>
      <c r="H224" s="54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73"/>
      <c r="Y224" s="58"/>
    </row>
    <row r="225" spans="1:25" ht="19.5" customHeight="1" outlineLevel="6" thickBot="1">
      <c r="A225" s="85" t="s">
        <v>114</v>
      </c>
      <c r="B225" s="89">
        <v>951</v>
      </c>
      <c r="C225" s="90" t="s">
        <v>55</v>
      </c>
      <c r="D225" s="90" t="s">
        <v>275</v>
      </c>
      <c r="E225" s="90" t="s">
        <v>113</v>
      </c>
      <c r="F225" s="90"/>
      <c r="G225" s="139">
        <v>6944.34</v>
      </c>
      <c r="H225" s="32" t="e">
        <f>#REF!</f>
        <v>#REF!</v>
      </c>
      <c r="I225" s="32" t="e">
        <f>#REF!</f>
        <v>#REF!</v>
      </c>
      <c r="J225" s="32" t="e">
        <f>#REF!</f>
        <v>#REF!</v>
      </c>
      <c r="K225" s="32" t="e">
        <f>#REF!</f>
        <v>#REF!</v>
      </c>
      <c r="L225" s="32" t="e">
        <f>#REF!</f>
        <v>#REF!</v>
      </c>
      <c r="M225" s="32" t="e">
        <f>#REF!</f>
        <v>#REF!</v>
      </c>
      <c r="N225" s="32" t="e">
        <f>#REF!</f>
        <v>#REF!</v>
      </c>
      <c r="O225" s="32" t="e">
        <f>#REF!</f>
        <v>#REF!</v>
      </c>
      <c r="P225" s="32" t="e">
        <f>#REF!</f>
        <v>#REF!</v>
      </c>
      <c r="Q225" s="32" t="e">
        <f>#REF!</f>
        <v>#REF!</v>
      </c>
      <c r="R225" s="32" t="e">
        <f>#REF!</f>
        <v>#REF!</v>
      </c>
      <c r="S225" s="32" t="e">
        <f>#REF!</f>
        <v>#REF!</v>
      </c>
      <c r="T225" s="32" t="e">
        <f>#REF!</f>
        <v>#REF!</v>
      </c>
      <c r="U225" s="32" t="e">
        <f>#REF!</f>
        <v>#REF!</v>
      </c>
      <c r="V225" s="32" t="e">
        <f>#REF!</f>
        <v>#REF!</v>
      </c>
      <c r="W225" s="32" t="e">
        <f>#REF!</f>
        <v>#REF!</v>
      </c>
      <c r="X225" s="66" t="e">
        <f>#REF!</f>
        <v>#REF!</v>
      </c>
      <c r="Y225" s="58" t="e">
        <f>X225/G219*100</f>
        <v>#REF!</v>
      </c>
    </row>
    <row r="226" spans="1:25" ht="62.25" customHeight="1" outlineLevel="4" thickBot="1">
      <c r="A226" s="142" t="s">
        <v>351</v>
      </c>
      <c r="B226" s="87">
        <v>951</v>
      </c>
      <c r="C226" s="88" t="s">
        <v>55</v>
      </c>
      <c r="D226" s="88" t="s">
        <v>352</v>
      </c>
      <c r="E226" s="88" t="s">
        <v>5</v>
      </c>
      <c r="F226" s="88"/>
      <c r="G226" s="140">
        <f>G227+G228</f>
        <v>525.8</v>
      </c>
      <c r="H226" s="54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80"/>
      <c r="Y226" s="58"/>
    </row>
    <row r="227" spans="1:25" ht="20.25" customHeight="1" outlineLevel="4" thickBot="1">
      <c r="A227" s="165" t="s">
        <v>96</v>
      </c>
      <c r="B227" s="166">
        <v>951</v>
      </c>
      <c r="C227" s="167" t="s">
        <v>55</v>
      </c>
      <c r="D227" s="167" t="s">
        <v>352</v>
      </c>
      <c r="E227" s="167" t="s">
        <v>92</v>
      </c>
      <c r="F227" s="167"/>
      <c r="G227" s="168">
        <v>525.8</v>
      </c>
      <c r="H227" s="54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80"/>
      <c r="Y227" s="58"/>
    </row>
    <row r="228" spans="1:25" ht="16.5" outlineLevel="4" thickBot="1">
      <c r="A228" s="85" t="s">
        <v>114</v>
      </c>
      <c r="B228" s="89">
        <v>951</v>
      </c>
      <c r="C228" s="90" t="s">
        <v>55</v>
      </c>
      <c r="D228" s="158" t="s">
        <v>352</v>
      </c>
      <c r="E228" s="90" t="s">
        <v>113</v>
      </c>
      <c r="F228" s="90"/>
      <c r="G228" s="139">
        <v>0</v>
      </c>
      <c r="H228" s="54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80"/>
      <c r="Y228" s="58"/>
    </row>
    <row r="229" spans="1:25" ht="50.25" customHeight="1" outlineLevel="4" thickBot="1">
      <c r="A229" s="142" t="s">
        <v>384</v>
      </c>
      <c r="B229" s="87">
        <v>951</v>
      </c>
      <c r="C229" s="88" t="s">
        <v>55</v>
      </c>
      <c r="D229" s="88" t="s">
        <v>383</v>
      </c>
      <c r="E229" s="88" t="s">
        <v>5</v>
      </c>
      <c r="F229" s="88"/>
      <c r="G229" s="140">
        <f>G230+G231</f>
        <v>17000</v>
      </c>
      <c r="H229" s="54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80"/>
      <c r="Y229" s="58"/>
    </row>
    <row r="230" spans="1:25" ht="32.25" outlineLevel="4" thickBot="1">
      <c r="A230" s="165" t="s">
        <v>96</v>
      </c>
      <c r="B230" s="166">
        <v>951</v>
      </c>
      <c r="C230" s="167" t="s">
        <v>55</v>
      </c>
      <c r="D230" s="167" t="s">
        <v>383</v>
      </c>
      <c r="E230" s="167" t="s">
        <v>92</v>
      </c>
      <c r="F230" s="167"/>
      <c r="G230" s="168">
        <v>14706.728</v>
      </c>
      <c r="H230" s="54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80"/>
      <c r="Y230" s="58"/>
    </row>
    <row r="231" spans="1:25" ht="16.5" outlineLevel="4" thickBot="1">
      <c r="A231" s="85" t="s">
        <v>114</v>
      </c>
      <c r="B231" s="89">
        <v>951</v>
      </c>
      <c r="C231" s="90" t="s">
        <v>55</v>
      </c>
      <c r="D231" s="158" t="s">
        <v>383</v>
      </c>
      <c r="E231" s="90" t="s">
        <v>113</v>
      </c>
      <c r="F231" s="90"/>
      <c r="G231" s="139">
        <v>2293.272</v>
      </c>
      <c r="H231" s="54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80"/>
      <c r="Y231" s="58"/>
    </row>
    <row r="232" spans="1:25" ht="16.5" outlineLevel="4" thickBot="1">
      <c r="A232" s="8" t="s">
        <v>32</v>
      </c>
      <c r="B232" s="19">
        <v>951</v>
      </c>
      <c r="C232" s="9" t="s">
        <v>11</v>
      </c>
      <c r="D232" s="9" t="s">
        <v>246</v>
      </c>
      <c r="E232" s="9" t="s">
        <v>5</v>
      </c>
      <c r="F232" s="9"/>
      <c r="G232" s="138">
        <f>G233+G240</f>
        <v>7207</v>
      </c>
      <c r="H232" s="54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80"/>
      <c r="Y232" s="58"/>
    </row>
    <row r="233" spans="1:25" ht="32.25" outlineLevel="4" thickBot="1">
      <c r="A233" s="109" t="s">
        <v>131</v>
      </c>
      <c r="B233" s="19">
        <v>951</v>
      </c>
      <c r="C233" s="9" t="s">
        <v>11</v>
      </c>
      <c r="D233" s="9" t="s">
        <v>247</v>
      </c>
      <c r="E233" s="9" t="s">
        <v>5</v>
      </c>
      <c r="F233" s="9"/>
      <c r="G233" s="138">
        <f>G234</f>
        <v>6757</v>
      </c>
      <c r="H233" s="54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80"/>
      <c r="Y233" s="58"/>
    </row>
    <row r="234" spans="1:25" ht="32.25" outlineLevel="4" thickBot="1">
      <c r="A234" s="109" t="s">
        <v>132</v>
      </c>
      <c r="B234" s="19">
        <v>951</v>
      </c>
      <c r="C234" s="9" t="s">
        <v>11</v>
      </c>
      <c r="D234" s="9" t="s">
        <v>248</v>
      </c>
      <c r="E234" s="9" t="s">
        <v>5</v>
      </c>
      <c r="F234" s="9"/>
      <c r="G234" s="138">
        <f>G235</f>
        <v>6757</v>
      </c>
      <c r="H234" s="54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80"/>
      <c r="Y234" s="58"/>
    </row>
    <row r="235" spans="1:25" ht="48" outlineLevel="4" thickBot="1">
      <c r="A235" s="111" t="s">
        <v>385</v>
      </c>
      <c r="B235" s="87">
        <v>951</v>
      </c>
      <c r="C235" s="88" t="s">
        <v>11</v>
      </c>
      <c r="D235" s="88" t="s">
        <v>386</v>
      </c>
      <c r="E235" s="88" t="s">
        <v>5</v>
      </c>
      <c r="F235" s="88"/>
      <c r="G235" s="140">
        <f>G236+G238</f>
        <v>6757</v>
      </c>
      <c r="H235" s="54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80"/>
      <c r="Y235" s="58"/>
    </row>
    <row r="236" spans="1:25" ht="32.25" outlineLevel="4" thickBot="1">
      <c r="A236" s="5" t="s">
        <v>96</v>
      </c>
      <c r="B236" s="21">
        <v>951</v>
      </c>
      <c r="C236" s="6" t="s">
        <v>11</v>
      </c>
      <c r="D236" s="6" t="s">
        <v>386</v>
      </c>
      <c r="E236" s="6" t="s">
        <v>91</v>
      </c>
      <c r="F236" s="6"/>
      <c r="G236" s="143">
        <f>G237</f>
        <v>6700</v>
      </c>
      <c r="H236" s="54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80"/>
      <c r="Y236" s="58"/>
    </row>
    <row r="237" spans="1:25" ht="32.25" outlineLevel="4" thickBot="1">
      <c r="A237" s="85" t="s">
        <v>97</v>
      </c>
      <c r="B237" s="89">
        <v>951</v>
      </c>
      <c r="C237" s="90" t="s">
        <v>11</v>
      </c>
      <c r="D237" s="90" t="s">
        <v>386</v>
      </c>
      <c r="E237" s="90" t="s">
        <v>92</v>
      </c>
      <c r="F237" s="90"/>
      <c r="G237" s="139">
        <v>6700</v>
      </c>
      <c r="H237" s="54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80"/>
      <c r="Y237" s="58"/>
    </row>
    <row r="238" spans="1:25" ht="16.5" outlineLevel="4" thickBot="1">
      <c r="A238" s="5" t="s">
        <v>354</v>
      </c>
      <c r="B238" s="21">
        <v>951</v>
      </c>
      <c r="C238" s="6" t="s">
        <v>11</v>
      </c>
      <c r="D238" s="6" t="s">
        <v>386</v>
      </c>
      <c r="E238" s="6" t="s">
        <v>356</v>
      </c>
      <c r="F238" s="90"/>
      <c r="G238" s="143">
        <f>G239</f>
        <v>57</v>
      </c>
      <c r="H238" s="54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80"/>
      <c r="Y238" s="58"/>
    </row>
    <row r="239" spans="1:25" ht="48" outlineLevel="4" thickBot="1">
      <c r="A239" s="85" t="s">
        <v>355</v>
      </c>
      <c r="B239" s="89">
        <v>951</v>
      </c>
      <c r="C239" s="90" t="s">
        <v>11</v>
      </c>
      <c r="D239" s="90" t="s">
        <v>386</v>
      </c>
      <c r="E239" s="90" t="s">
        <v>357</v>
      </c>
      <c r="F239" s="90"/>
      <c r="G239" s="139">
        <v>57</v>
      </c>
      <c r="H239" s="54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80"/>
      <c r="Y239" s="58"/>
    </row>
    <row r="240" spans="1:25" ht="16.5" outlineLevel="5" thickBot="1">
      <c r="A240" s="13" t="s">
        <v>141</v>
      </c>
      <c r="B240" s="19">
        <v>951</v>
      </c>
      <c r="C240" s="9" t="s">
        <v>11</v>
      </c>
      <c r="D240" s="9" t="s">
        <v>246</v>
      </c>
      <c r="E240" s="9" t="s">
        <v>5</v>
      </c>
      <c r="F240" s="9"/>
      <c r="G240" s="138">
        <f>G241+G247</f>
        <v>450</v>
      </c>
      <c r="H240" s="2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3"/>
      <c r="X240" s="64">
        <v>110.26701</v>
      </c>
      <c r="Y240" s="58">
        <f>X240/G232*100</f>
        <v>1.5299987512140976</v>
      </c>
    </row>
    <row r="241" spans="1:25" ht="32.25" outlineLevel="5" thickBot="1">
      <c r="A241" s="91" t="s">
        <v>218</v>
      </c>
      <c r="B241" s="87">
        <v>951</v>
      </c>
      <c r="C241" s="88" t="s">
        <v>11</v>
      </c>
      <c r="D241" s="88" t="s">
        <v>277</v>
      </c>
      <c r="E241" s="88" t="s">
        <v>5</v>
      </c>
      <c r="F241" s="88"/>
      <c r="G241" s="140">
        <f>G242+G245</f>
        <v>50</v>
      </c>
      <c r="H241" s="2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3"/>
      <c r="X241" s="64"/>
      <c r="Y241" s="58"/>
    </row>
    <row r="242" spans="1:25" ht="48" outlineLevel="5" thickBot="1">
      <c r="A242" s="5" t="s">
        <v>151</v>
      </c>
      <c r="B242" s="21">
        <v>951</v>
      </c>
      <c r="C242" s="6" t="s">
        <v>11</v>
      </c>
      <c r="D242" s="6" t="s">
        <v>278</v>
      </c>
      <c r="E242" s="6" t="s">
        <v>5</v>
      </c>
      <c r="F242" s="6"/>
      <c r="G242" s="143">
        <f>G243</f>
        <v>50</v>
      </c>
      <c r="H242" s="31">
        <f aca="true" t="shared" si="28" ref="H242:X242">H243</f>
        <v>0</v>
      </c>
      <c r="I242" s="31">
        <f t="shared" si="28"/>
        <v>0</v>
      </c>
      <c r="J242" s="31">
        <f t="shared" si="28"/>
        <v>0</v>
      </c>
      <c r="K242" s="31">
        <f t="shared" si="28"/>
        <v>0</v>
      </c>
      <c r="L242" s="31">
        <f t="shared" si="28"/>
        <v>0</v>
      </c>
      <c r="M242" s="31">
        <f t="shared" si="28"/>
        <v>0</v>
      </c>
      <c r="N242" s="31">
        <f t="shared" si="28"/>
        <v>0</v>
      </c>
      <c r="O242" s="31">
        <f t="shared" si="28"/>
        <v>0</v>
      </c>
      <c r="P242" s="31">
        <f t="shared" si="28"/>
        <v>0</v>
      </c>
      <c r="Q242" s="31">
        <f t="shared" si="28"/>
        <v>0</v>
      </c>
      <c r="R242" s="31">
        <f t="shared" si="28"/>
        <v>0</v>
      </c>
      <c r="S242" s="31">
        <f t="shared" si="28"/>
        <v>0</v>
      </c>
      <c r="T242" s="31">
        <f t="shared" si="28"/>
        <v>0</v>
      </c>
      <c r="U242" s="31">
        <f t="shared" si="28"/>
        <v>0</v>
      </c>
      <c r="V242" s="31">
        <f t="shared" si="28"/>
        <v>0</v>
      </c>
      <c r="W242" s="31">
        <f t="shared" si="28"/>
        <v>0</v>
      </c>
      <c r="X242" s="65">
        <f t="shared" si="28"/>
        <v>2639.87191</v>
      </c>
      <c r="Y242" s="58" t="e">
        <f>X242/#REF!*100</f>
        <v>#REF!</v>
      </c>
    </row>
    <row r="243" spans="1:25" ht="18.75" customHeight="1" outlineLevel="5" thickBot="1">
      <c r="A243" s="85" t="s">
        <v>96</v>
      </c>
      <c r="B243" s="89">
        <v>951</v>
      </c>
      <c r="C243" s="90" t="s">
        <v>11</v>
      </c>
      <c r="D243" s="90" t="s">
        <v>278</v>
      </c>
      <c r="E243" s="90" t="s">
        <v>91</v>
      </c>
      <c r="F243" s="90"/>
      <c r="G243" s="139">
        <f>G244</f>
        <v>50</v>
      </c>
      <c r="H243" s="2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43"/>
      <c r="X243" s="64">
        <v>2639.87191</v>
      </c>
      <c r="Y243" s="58" t="e">
        <f>X243/#REF!*100</f>
        <v>#REF!</v>
      </c>
    </row>
    <row r="244" spans="1:25" ht="32.25" outlineLevel="5" thickBot="1">
      <c r="A244" s="85" t="s">
        <v>97</v>
      </c>
      <c r="B244" s="89">
        <v>951</v>
      </c>
      <c r="C244" s="90" t="s">
        <v>11</v>
      </c>
      <c r="D244" s="90" t="s">
        <v>278</v>
      </c>
      <c r="E244" s="90" t="s">
        <v>92</v>
      </c>
      <c r="F244" s="90"/>
      <c r="G244" s="139">
        <v>50</v>
      </c>
      <c r="H244" s="54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73"/>
      <c r="Y244" s="58"/>
    </row>
    <row r="245" spans="1:25" ht="32.25" outlineLevel="5" thickBot="1">
      <c r="A245" s="5" t="s">
        <v>152</v>
      </c>
      <c r="B245" s="21">
        <v>951</v>
      </c>
      <c r="C245" s="6" t="s">
        <v>11</v>
      </c>
      <c r="D245" s="6" t="s">
        <v>368</v>
      </c>
      <c r="E245" s="6" t="s">
        <v>5</v>
      </c>
      <c r="F245" s="6"/>
      <c r="G245" s="143">
        <f>G246</f>
        <v>0</v>
      </c>
      <c r="H245" s="54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73"/>
      <c r="Y245" s="58"/>
    </row>
    <row r="246" spans="1:25" ht="97.5" customHeight="1" outlineLevel="5" thickBot="1">
      <c r="A246" s="152" t="s">
        <v>353</v>
      </c>
      <c r="B246" s="89">
        <v>951</v>
      </c>
      <c r="C246" s="90" t="s">
        <v>11</v>
      </c>
      <c r="D246" s="158" t="s">
        <v>368</v>
      </c>
      <c r="E246" s="158" t="s">
        <v>346</v>
      </c>
      <c r="F246" s="158"/>
      <c r="G246" s="159">
        <v>0</v>
      </c>
      <c r="H246" s="54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73"/>
      <c r="Y246" s="58"/>
    </row>
    <row r="247" spans="1:25" ht="48" outlineLevel="6" thickBot="1">
      <c r="A247" s="91" t="s">
        <v>392</v>
      </c>
      <c r="B247" s="87">
        <v>951</v>
      </c>
      <c r="C247" s="88" t="s">
        <v>11</v>
      </c>
      <c r="D247" s="88" t="s">
        <v>366</v>
      </c>
      <c r="E247" s="88" t="s">
        <v>5</v>
      </c>
      <c r="F247" s="90"/>
      <c r="G247" s="140">
        <f>G248</f>
        <v>400</v>
      </c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71"/>
      <c r="Y247" s="58"/>
    </row>
    <row r="248" spans="1:25" ht="32.25" outlineLevel="6" thickBot="1">
      <c r="A248" s="5" t="s">
        <v>96</v>
      </c>
      <c r="B248" s="21">
        <v>951</v>
      </c>
      <c r="C248" s="6" t="s">
        <v>11</v>
      </c>
      <c r="D248" s="6" t="s">
        <v>367</v>
      </c>
      <c r="E248" s="6" t="s">
        <v>91</v>
      </c>
      <c r="F248" s="90"/>
      <c r="G248" s="143">
        <f>G249</f>
        <v>400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71"/>
      <c r="Y248" s="58"/>
    </row>
    <row r="249" spans="1:25" ht="32.25" outlineLevel="6" thickBot="1">
      <c r="A249" s="96" t="s">
        <v>97</v>
      </c>
      <c r="B249" s="89">
        <v>951</v>
      </c>
      <c r="C249" s="90" t="s">
        <v>11</v>
      </c>
      <c r="D249" s="90" t="s">
        <v>367</v>
      </c>
      <c r="E249" s="90" t="s">
        <v>92</v>
      </c>
      <c r="F249" s="90"/>
      <c r="G249" s="139">
        <v>400</v>
      </c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71"/>
      <c r="Y249" s="58"/>
    </row>
    <row r="250" spans="1:25" ht="16.5" outlineLevel="3" thickBot="1">
      <c r="A250" s="105" t="s">
        <v>56</v>
      </c>
      <c r="B250" s="18">
        <v>951</v>
      </c>
      <c r="C250" s="39" t="s">
        <v>48</v>
      </c>
      <c r="D250" s="39" t="s">
        <v>246</v>
      </c>
      <c r="E250" s="39" t="s">
        <v>5</v>
      </c>
      <c r="F250" s="39"/>
      <c r="G250" s="151">
        <f>G291+G251+G258</f>
        <v>87137.74411</v>
      </c>
      <c r="H250" s="31" t="e">
        <f>#REF!+H309</f>
        <v>#REF!</v>
      </c>
      <c r="I250" s="31" t="e">
        <f>#REF!+I309</f>
        <v>#REF!</v>
      </c>
      <c r="J250" s="31" t="e">
        <f>#REF!+J309</f>
        <v>#REF!</v>
      </c>
      <c r="K250" s="31" t="e">
        <f>#REF!+K309</f>
        <v>#REF!</v>
      </c>
      <c r="L250" s="31" t="e">
        <f>#REF!+L309</f>
        <v>#REF!</v>
      </c>
      <c r="M250" s="31" t="e">
        <f>#REF!+M309</f>
        <v>#REF!</v>
      </c>
      <c r="N250" s="31" t="e">
        <f>#REF!+N309</f>
        <v>#REF!</v>
      </c>
      <c r="O250" s="31" t="e">
        <f>#REF!+O309</f>
        <v>#REF!</v>
      </c>
      <c r="P250" s="31" t="e">
        <f>#REF!+P309</f>
        <v>#REF!</v>
      </c>
      <c r="Q250" s="31" t="e">
        <f>#REF!+Q309</f>
        <v>#REF!</v>
      </c>
      <c r="R250" s="31" t="e">
        <f>#REF!+R309</f>
        <v>#REF!</v>
      </c>
      <c r="S250" s="31" t="e">
        <f>#REF!+S309</f>
        <v>#REF!</v>
      </c>
      <c r="T250" s="31" t="e">
        <f>#REF!+T309</f>
        <v>#REF!</v>
      </c>
      <c r="U250" s="31" t="e">
        <f>#REF!+U309</f>
        <v>#REF!</v>
      </c>
      <c r="V250" s="31" t="e">
        <f>#REF!+V309</f>
        <v>#REF!</v>
      </c>
      <c r="W250" s="31" t="e">
        <f>#REF!+W309</f>
        <v>#REF!</v>
      </c>
      <c r="X250" s="65" t="e">
        <f>#REF!+X309</f>
        <v>#REF!</v>
      </c>
      <c r="Y250" s="58" t="e">
        <f>X250/G245*100</f>
        <v>#REF!</v>
      </c>
    </row>
    <row r="251" spans="1:25" ht="16.5" outlineLevel="3" thickBot="1">
      <c r="A251" s="78" t="s">
        <v>205</v>
      </c>
      <c r="B251" s="19">
        <v>951</v>
      </c>
      <c r="C251" s="9" t="s">
        <v>206</v>
      </c>
      <c r="D251" s="9" t="s">
        <v>246</v>
      </c>
      <c r="E251" s="9" t="s">
        <v>5</v>
      </c>
      <c r="F251" s="9"/>
      <c r="G251" s="138">
        <f>G252</f>
        <v>6198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65"/>
      <c r="Y251" s="58"/>
    </row>
    <row r="252" spans="1:25" ht="16.5" outlineLevel="5" thickBot="1">
      <c r="A252" s="13" t="s">
        <v>141</v>
      </c>
      <c r="B252" s="19">
        <v>951</v>
      </c>
      <c r="C252" s="11" t="s">
        <v>206</v>
      </c>
      <c r="D252" s="11" t="s">
        <v>246</v>
      </c>
      <c r="E252" s="11" t="s">
        <v>5</v>
      </c>
      <c r="F252" s="11"/>
      <c r="G252" s="12">
        <f>G253</f>
        <v>6198</v>
      </c>
      <c r="H252" s="54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73"/>
      <c r="Y252" s="58"/>
    </row>
    <row r="253" spans="1:25" ht="32.25" outlineLevel="5" thickBot="1">
      <c r="A253" s="111" t="s">
        <v>394</v>
      </c>
      <c r="B253" s="87">
        <v>951</v>
      </c>
      <c r="C253" s="104" t="s">
        <v>206</v>
      </c>
      <c r="D253" s="104" t="s">
        <v>370</v>
      </c>
      <c r="E253" s="104" t="s">
        <v>5</v>
      </c>
      <c r="F253" s="104"/>
      <c r="G253" s="120">
        <f>G254</f>
        <v>6198</v>
      </c>
      <c r="H253" s="54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73"/>
      <c r="Y253" s="58"/>
    </row>
    <row r="254" spans="1:25" ht="29.25" customHeight="1" outlineLevel="5" thickBot="1">
      <c r="A254" s="5" t="s">
        <v>372</v>
      </c>
      <c r="B254" s="21">
        <v>951</v>
      </c>
      <c r="C254" s="6" t="s">
        <v>206</v>
      </c>
      <c r="D254" s="6" t="s">
        <v>371</v>
      </c>
      <c r="E254" s="6" t="s">
        <v>5</v>
      </c>
      <c r="F254" s="11"/>
      <c r="G254" s="7">
        <f>G255</f>
        <v>6198</v>
      </c>
      <c r="H254" s="54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73"/>
      <c r="Y254" s="58"/>
    </row>
    <row r="255" spans="1:25" ht="21" customHeight="1" outlineLevel="5" thickBot="1">
      <c r="A255" s="85" t="s">
        <v>96</v>
      </c>
      <c r="B255" s="89">
        <v>951</v>
      </c>
      <c r="C255" s="90" t="s">
        <v>206</v>
      </c>
      <c r="D255" s="90" t="s">
        <v>371</v>
      </c>
      <c r="E255" s="90" t="s">
        <v>91</v>
      </c>
      <c r="F255" s="11"/>
      <c r="G255" s="95">
        <f>G257+G256</f>
        <v>6198</v>
      </c>
      <c r="H255" s="54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73"/>
      <c r="Y255" s="58"/>
    </row>
    <row r="256" spans="1:25" ht="21" customHeight="1" outlineLevel="5" thickBot="1">
      <c r="A256" s="85" t="s">
        <v>341</v>
      </c>
      <c r="B256" s="89">
        <v>951</v>
      </c>
      <c r="C256" s="90" t="s">
        <v>206</v>
      </c>
      <c r="D256" s="90" t="s">
        <v>371</v>
      </c>
      <c r="E256" s="90" t="s">
        <v>340</v>
      </c>
      <c r="F256" s="11"/>
      <c r="G256" s="95">
        <v>1100</v>
      </c>
      <c r="H256" s="54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73"/>
      <c r="Y256" s="58"/>
    </row>
    <row r="257" spans="1:25" ht="32.25" outlineLevel="5" thickBot="1">
      <c r="A257" s="85" t="s">
        <v>97</v>
      </c>
      <c r="B257" s="89">
        <v>951</v>
      </c>
      <c r="C257" s="90" t="s">
        <v>206</v>
      </c>
      <c r="D257" s="90" t="s">
        <v>371</v>
      </c>
      <c r="E257" s="90" t="s">
        <v>92</v>
      </c>
      <c r="F257" s="11"/>
      <c r="G257" s="95">
        <v>5098</v>
      </c>
      <c r="H257" s="54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73"/>
      <c r="Y257" s="58"/>
    </row>
    <row r="258" spans="1:25" ht="16.5" outlineLevel="5" thickBot="1">
      <c r="A258" s="78" t="s">
        <v>233</v>
      </c>
      <c r="B258" s="19">
        <v>951</v>
      </c>
      <c r="C258" s="9" t="s">
        <v>235</v>
      </c>
      <c r="D258" s="9" t="s">
        <v>246</v>
      </c>
      <c r="E258" s="9" t="s">
        <v>5</v>
      </c>
      <c r="F258" s="90"/>
      <c r="G258" s="138">
        <f>G259</f>
        <v>80430.01464</v>
      </c>
      <c r="H258" s="54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73"/>
      <c r="Y258" s="58"/>
    </row>
    <row r="259" spans="1:25" ht="16.5" outlineLevel="5" thickBot="1">
      <c r="A259" s="13" t="s">
        <v>153</v>
      </c>
      <c r="B259" s="19">
        <v>951</v>
      </c>
      <c r="C259" s="9" t="s">
        <v>235</v>
      </c>
      <c r="D259" s="9" t="s">
        <v>246</v>
      </c>
      <c r="E259" s="9" t="s">
        <v>5</v>
      </c>
      <c r="F259" s="90"/>
      <c r="G259" s="138">
        <f>G260+G288</f>
        <v>80430.01464</v>
      </c>
      <c r="H259" s="54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73"/>
      <c r="Y259" s="58"/>
    </row>
    <row r="260" spans="1:25" ht="32.25" outlineLevel="5" thickBot="1">
      <c r="A260" s="91" t="s">
        <v>219</v>
      </c>
      <c r="B260" s="87">
        <v>951</v>
      </c>
      <c r="C260" s="88" t="s">
        <v>235</v>
      </c>
      <c r="D260" s="88" t="s">
        <v>279</v>
      </c>
      <c r="E260" s="88" t="s">
        <v>5</v>
      </c>
      <c r="F260" s="88"/>
      <c r="G260" s="140">
        <f>G267+G261+G270+G273+G276+G285+G279+G282</f>
        <v>78756.96635999999</v>
      </c>
      <c r="H260" s="54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73"/>
      <c r="Y260" s="58"/>
    </row>
    <row r="261" spans="1:25" ht="48" outlineLevel="5" thickBot="1">
      <c r="A261" s="5" t="s">
        <v>204</v>
      </c>
      <c r="B261" s="21">
        <v>951</v>
      </c>
      <c r="C261" s="6" t="s">
        <v>235</v>
      </c>
      <c r="D261" s="6" t="s">
        <v>280</v>
      </c>
      <c r="E261" s="6" t="s">
        <v>5</v>
      </c>
      <c r="F261" s="6"/>
      <c r="G261" s="143">
        <f>G262+G265</f>
        <v>16717.55536</v>
      </c>
      <c r="H261" s="54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73"/>
      <c r="Y261" s="58"/>
    </row>
    <row r="262" spans="1:25" ht="19.5" customHeight="1" outlineLevel="5" thickBot="1">
      <c r="A262" s="85" t="s">
        <v>96</v>
      </c>
      <c r="B262" s="89">
        <v>951</v>
      </c>
      <c r="C262" s="90" t="s">
        <v>235</v>
      </c>
      <c r="D262" s="90" t="s">
        <v>280</v>
      </c>
      <c r="E262" s="90" t="s">
        <v>91</v>
      </c>
      <c r="F262" s="90"/>
      <c r="G262" s="139">
        <f>G263+G264</f>
        <v>5441.503360000001</v>
      </c>
      <c r="H262" s="54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73"/>
      <c r="Y262" s="58"/>
    </row>
    <row r="263" spans="1:25" ht="32.25" outlineLevel="5" thickBot="1">
      <c r="A263" s="85" t="s">
        <v>341</v>
      </c>
      <c r="B263" s="89">
        <v>951</v>
      </c>
      <c r="C263" s="90" t="s">
        <v>235</v>
      </c>
      <c r="D263" s="90" t="s">
        <v>280</v>
      </c>
      <c r="E263" s="90" t="s">
        <v>340</v>
      </c>
      <c r="F263" s="90"/>
      <c r="G263" s="139">
        <v>1500.00036</v>
      </c>
      <c r="H263" s="54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73"/>
      <c r="Y263" s="58"/>
    </row>
    <row r="264" spans="1:25" ht="32.25" outlineLevel="5" thickBot="1">
      <c r="A264" s="85" t="s">
        <v>97</v>
      </c>
      <c r="B264" s="89">
        <v>951</v>
      </c>
      <c r="C264" s="90" t="s">
        <v>235</v>
      </c>
      <c r="D264" s="90" t="s">
        <v>280</v>
      </c>
      <c r="E264" s="90" t="s">
        <v>92</v>
      </c>
      <c r="F264" s="90"/>
      <c r="G264" s="139">
        <v>3941.503</v>
      </c>
      <c r="H264" s="54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73"/>
      <c r="Y264" s="58"/>
    </row>
    <row r="265" spans="1:25" ht="16.5" outlineLevel="5" thickBot="1">
      <c r="A265" s="85" t="s">
        <v>354</v>
      </c>
      <c r="B265" s="89">
        <v>951</v>
      </c>
      <c r="C265" s="90" t="s">
        <v>235</v>
      </c>
      <c r="D265" s="90" t="s">
        <v>280</v>
      </c>
      <c r="E265" s="90" t="s">
        <v>356</v>
      </c>
      <c r="F265" s="90"/>
      <c r="G265" s="139">
        <f>G266</f>
        <v>11276.052</v>
      </c>
      <c r="H265" s="54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73"/>
      <c r="Y265" s="58"/>
    </row>
    <row r="266" spans="1:25" ht="48" outlineLevel="5" thickBot="1">
      <c r="A266" s="85" t="s">
        <v>355</v>
      </c>
      <c r="B266" s="89">
        <v>951</v>
      </c>
      <c r="C266" s="90" t="s">
        <v>235</v>
      </c>
      <c r="D266" s="90" t="s">
        <v>280</v>
      </c>
      <c r="E266" s="90" t="s">
        <v>357</v>
      </c>
      <c r="F266" s="90"/>
      <c r="G266" s="139">
        <v>11276.052</v>
      </c>
      <c r="H266" s="54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73"/>
      <c r="Y266" s="58"/>
    </row>
    <row r="267" spans="1:25" ht="48" outlineLevel="5" thickBot="1">
      <c r="A267" s="5" t="s">
        <v>234</v>
      </c>
      <c r="B267" s="21">
        <v>951</v>
      </c>
      <c r="C267" s="6" t="s">
        <v>235</v>
      </c>
      <c r="D267" s="6" t="s">
        <v>281</v>
      </c>
      <c r="E267" s="6" t="s">
        <v>5</v>
      </c>
      <c r="F267" s="6"/>
      <c r="G267" s="143">
        <f>G268</f>
        <v>1500</v>
      </c>
      <c r="H267" s="54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73"/>
      <c r="Y267" s="58"/>
    </row>
    <row r="268" spans="1:25" ht="18.75" customHeight="1" outlineLevel="5" thickBot="1">
      <c r="A268" s="85" t="s">
        <v>96</v>
      </c>
      <c r="B268" s="89">
        <v>951</v>
      </c>
      <c r="C268" s="90" t="s">
        <v>235</v>
      </c>
      <c r="D268" s="90" t="s">
        <v>281</v>
      </c>
      <c r="E268" s="90" t="s">
        <v>91</v>
      </c>
      <c r="F268" s="90"/>
      <c r="G268" s="139">
        <f>G269</f>
        <v>1500</v>
      </c>
      <c r="H268" s="54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73"/>
      <c r="Y268" s="58"/>
    </row>
    <row r="269" spans="1:25" ht="32.25" outlineLevel="5" thickBot="1">
      <c r="A269" s="85" t="s">
        <v>97</v>
      </c>
      <c r="B269" s="89">
        <v>951</v>
      </c>
      <c r="C269" s="90" t="s">
        <v>235</v>
      </c>
      <c r="D269" s="90" t="s">
        <v>281</v>
      </c>
      <c r="E269" s="90" t="s">
        <v>92</v>
      </c>
      <c r="F269" s="90"/>
      <c r="G269" s="139">
        <v>1500</v>
      </c>
      <c r="H269" s="54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73"/>
      <c r="Y269" s="58"/>
    </row>
    <row r="270" spans="1:25" ht="48" outlineLevel="5" thickBot="1">
      <c r="A270" s="5" t="s">
        <v>410</v>
      </c>
      <c r="B270" s="21">
        <v>951</v>
      </c>
      <c r="C270" s="6" t="s">
        <v>235</v>
      </c>
      <c r="D270" s="6" t="s">
        <v>413</v>
      </c>
      <c r="E270" s="6" t="s">
        <v>5</v>
      </c>
      <c r="F270" s="6"/>
      <c r="G270" s="143">
        <f>G271</f>
        <v>4173.89836</v>
      </c>
      <c r="H270" s="54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73"/>
      <c r="Y270" s="58"/>
    </row>
    <row r="271" spans="1:25" ht="32.25" outlineLevel="5" thickBot="1">
      <c r="A271" s="85" t="s">
        <v>96</v>
      </c>
      <c r="B271" s="89">
        <v>951</v>
      </c>
      <c r="C271" s="90" t="s">
        <v>235</v>
      </c>
      <c r="D271" s="90" t="s">
        <v>413</v>
      </c>
      <c r="E271" s="90" t="s">
        <v>91</v>
      </c>
      <c r="F271" s="90"/>
      <c r="G271" s="139">
        <v>4173.89836</v>
      </c>
      <c r="H271" s="54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73"/>
      <c r="Y271" s="58"/>
    </row>
    <row r="272" spans="1:25" ht="32.25" outlineLevel="5" thickBot="1">
      <c r="A272" s="85" t="s">
        <v>341</v>
      </c>
      <c r="B272" s="89">
        <v>951</v>
      </c>
      <c r="C272" s="90" t="s">
        <v>235</v>
      </c>
      <c r="D272" s="90" t="s">
        <v>413</v>
      </c>
      <c r="E272" s="90" t="s">
        <v>340</v>
      </c>
      <c r="F272" s="90"/>
      <c r="G272" s="139">
        <v>3162.4</v>
      </c>
      <c r="H272" s="54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73"/>
      <c r="Y272" s="58"/>
    </row>
    <row r="273" spans="1:25" ht="63.75" outlineLevel="5" thickBot="1">
      <c r="A273" s="5" t="s">
        <v>411</v>
      </c>
      <c r="B273" s="21">
        <v>951</v>
      </c>
      <c r="C273" s="6" t="s">
        <v>235</v>
      </c>
      <c r="D273" s="6" t="s">
        <v>414</v>
      </c>
      <c r="E273" s="6" t="s">
        <v>5</v>
      </c>
      <c r="F273" s="6"/>
      <c r="G273" s="143">
        <f>G274</f>
        <v>48900</v>
      </c>
      <c r="H273" s="54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73"/>
      <c r="Y273" s="58"/>
    </row>
    <row r="274" spans="1:25" ht="16.5" outlineLevel="5" thickBot="1">
      <c r="A274" s="85" t="s">
        <v>354</v>
      </c>
      <c r="B274" s="89">
        <v>951</v>
      </c>
      <c r="C274" s="90" t="s">
        <v>235</v>
      </c>
      <c r="D274" s="90" t="s">
        <v>414</v>
      </c>
      <c r="E274" s="90" t="s">
        <v>356</v>
      </c>
      <c r="F274" s="90"/>
      <c r="G274" s="139">
        <f>G275</f>
        <v>48900</v>
      </c>
      <c r="H274" s="54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73"/>
      <c r="Y274" s="58"/>
    </row>
    <row r="275" spans="1:25" ht="48" outlineLevel="5" thickBot="1">
      <c r="A275" s="85" t="s">
        <v>355</v>
      </c>
      <c r="B275" s="89">
        <v>951</v>
      </c>
      <c r="C275" s="90" t="s">
        <v>235</v>
      </c>
      <c r="D275" s="90" t="s">
        <v>414</v>
      </c>
      <c r="E275" s="90" t="s">
        <v>357</v>
      </c>
      <c r="F275" s="90"/>
      <c r="G275" s="139">
        <v>48900</v>
      </c>
      <c r="H275" s="54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73"/>
      <c r="Y275" s="58"/>
    </row>
    <row r="276" spans="1:25" ht="32.25" outlineLevel="5" thickBot="1">
      <c r="A276" s="5" t="s">
        <v>412</v>
      </c>
      <c r="B276" s="21">
        <v>951</v>
      </c>
      <c r="C276" s="6" t="s">
        <v>235</v>
      </c>
      <c r="D276" s="6" t="s">
        <v>415</v>
      </c>
      <c r="E276" s="6" t="s">
        <v>5</v>
      </c>
      <c r="F276" s="6"/>
      <c r="G276" s="143">
        <f>G277</f>
        <v>3978</v>
      </c>
      <c r="H276" s="54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73"/>
      <c r="Y276" s="58"/>
    </row>
    <row r="277" spans="1:25" ht="48" outlineLevel="5" thickBot="1">
      <c r="A277" s="152" t="s">
        <v>433</v>
      </c>
      <c r="B277" s="89">
        <v>951</v>
      </c>
      <c r="C277" s="90" t="s">
        <v>235</v>
      </c>
      <c r="D277" s="90" t="s">
        <v>415</v>
      </c>
      <c r="E277" s="90" t="s">
        <v>431</v>
      </c>
      <c r="F277" s="90"/>
      <c r="G277" s="139">
        <f>G278</f>
        <v>3978</v>
      </c>
      <c r="H277" s="54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73"/>
      <c r="Y277" s="58"/>
    </row>
    <row r="278" spans="1:25" ht="63.75" outlineLevel="5" thickBot="1">
      <c r="A278" s="85" t="s">
        <v>434</v>
      </c>
      <c r="B278" s="89">
        <v>951</v>
      </c>
      <c r="C278" s="90" t="s">
        <v>235</v>
      </c>
      <c r="D278" s="90" t="s">
        <v>415</v>
      </c>
      <c r="E278" s="90" t="s">
        <v>432</v>
      </c>
      <c r="F278" s="90"/>
      <c r="G278" s="139">
        <v>3978</v>
      </c>
      <c r="H278" s="54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73"/>
      <c r="Y278" s="58"/>
    </row>
    <row r="279" spans="1:25" ht="48" outlineLevel="5" thickBot="1">
      <c r="A279" s="5" t="s">
        <v>444</v>
      </c>
      <c r="B279" s="21">
        <v>951</v>
      </c>
      <c r="C279" s="6" t="s">
        <v>235</v>
      </c>
      <c r="D279" s="6" t="s">
        <v>446</v>
      </c>
      <c r="E279" s="6" t="s">
        <v>5</v>
      </c>
      <c r="F279" s="6"/>
      <c r="G279" s="143">
        <f>G280</f>
        <v>129.08964</v>
      </c>
      <c r="H279" s="54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73"/>
      <c r="Y279" s="58"/>
    </row>
    <row r="280" spans="1:25" ht="32.25" outlineLevel="5" thickBot="1">
      <c r="A280" s="85" t="s">
        <v>96</v>
      </c>
      <c r="B280" s="89">
        <v>951</v>
      </c>
      <c r="C280" s="90" t="s">
        <v>235</v>
      </c>
      <c r="D280" s="90" t="s">
        <v>446</v>
      </c>
      <c r="E280" s="90" t="s">
        <v>91</v>
      </c>
      <c r="F280" s="90"/>
      <c r="G280" s="139">
        <f>G281</f>
        <v>129.08964</v>
      </c>
      <c r="H280" s="54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73"/>
      <c r="Y280" s="58"/>
    </row>
    <row r="281" spans="1:25" ht="32.25" outlineLevel="5" thickBot="1">
      <c r="A281" s="85" t="s">
        <v>341</v>
      </c>
      <c r="B281" s="89">
        <v>951</v>
      </c>
      <c r="C281" s="90" t="s">
        <v>235</v>
      </c>
      <c r="D281" s="90" t="s">
        <v>446</v>
      </c>
      <c r="E281" s="90" t="s">
        <v>340</v>
      </c>
      <c r="F281" s="90"/>
      <c r="G281" s="139">
        <v>129.08964</v>
      </c>
      <c r="H281" s="54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73"/>
      <c r="Y281" s="58"/>
    </row>
    <row r="282" spans="1:25" ht="48" outlineLevel="5" thickBot="1">
      <c r="A282" s="5" t="s">
        <v>445</v>
      </c>
      <c r="B282" s="21">
        <v>951</v>
      </c>
      <c r="C282" s="6" t="s">
        <v>235</v>
      </c>
      <c r="D282" s="6" t="s">
        <v>447</v>
      </c>
      <c r="E282" s="6" t="s">
        <v>5</v>
      </c>
      <c r="F282" s="6"/>
      <c r="G282" s="143">
        <f>G283</f>
        <v>3298.423</v>
      </c>
      <c r="H282" s="54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73"/>
      <c r="Y282" s="58"/>
    </row>
    <row r="283" spans="1:25" ht="16.5" outlineLevel="5" thickBot="1">
      <c r="A283" s="85" t="s">
        <v>354</v>
      </c>
      <c r="B283" s="89">
        <v>951</v>
      </c>
      <c r="C283" s="90" t="s">
        <v>235</v>
      </c>
      <c r="D283" s="90" t="s">
        <v>447</v>
      </c>
      <c r="E283" s="90" t="s">
        <v>356</v>
      </c>
      <c r="F283" s="90"/>
      <c r="G283" s="139">
        <f>G284</f>
        <v>3298.423</v>
      </c>
      <c r="H283" s="54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73"/>
      <c r="Y283" s="58"/>
    </row>
    <row r="284" spans="1:25" ht="48" outlineLevel="5" thickBot="1">
      <c r="A284" s="85" t="s">
        <v>355</v>
      </c>
      <c r="B284" s="89">
        <v>951</v>
      </c>
      <c r="C284" s="90" t="s">
        <v>235</v>
      </c>
      <c r="D284" s="90" t="s">
        <v>447</v>
      </c>
      <c r="E284" s="90" t="s">
        <v>357</v>
      </c>
      <c r="F284" s="90"/>
      <c r="G284" s="139">
        <v>3298.423</v>
      </c>
      <c r="H284" s="54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73"/>
      <c r="Y284" s="58"/>
    </row>
    <row r="285" spans="1:25" ht="32.25" outlineLevel="5" thickBot="1">
      <c r="A285" s="5" t="s">
        <v>438</v>
      </c>
      <c r="B285" s="21">
        <v>951</v>
      </c>
      <c r="C285" s="6" t="s">
        <v>235</v>
      </c>
      <c r="D285" s="6" t="s">
        <v>439</v>
      </c>
      <c r="E285" s="6" t="s">
        <v>5</v>
      </c>
      <c r="F285" s="6"/>
      <c r="G285" s="143">
        <f>G286</f>
        <v>60</v>
      </c>
      <c r="H285" s="54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73"/>
      <c r="Y285" s="58"/>
    </row>
    <row r="286" spans="1:25" ht="48" outlineLevel="5" thickBot="1">
      <c r="A286" s="152" t="s">
        <v>433</v>
      </c>
      <c r="B286" s="89">
        <v>951</v>
      </c>
      <c r="C286" s="90" t="s">
        <v>235</v>
      </c>
      <c r="D286" s="90" t="s">
        <v>439</v>
      </c>
      <c r="E286" s="90" t="s">
        <v>431</v>
      </c>
      <c r="F286" s="90"/>
      <c r="G286" s="139">
        <f>G287</f>
        <v>60</v>
      </c>
      <c r="H286" s="54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73"/>
      <c r="Y286" s="58"/>
    </row>
    <row r="287" spans="1:25" ht="63.75" outlineLevel="5" thickBot="1">
      <c r="A287" s="85" t="s">
        <v>434</v>
      </c>
      <c r="B287" s="89">
        <v>951</v>
      </c>
      <c r="C287" s="90" t="s">
        <v>235</v>
      </c>
      <c r="D287" s="90" t="s">
        <v>439</v>
      </c>
      <c r="E287" s="90" t="s">
        <v>432</v>
      </c>
      <c r="F287" s="90"/>
      <c r="G287" s="139">
        <v>60</v>
      </c>
      <c r="H287" s="54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73"/>
      <c r="Y287" s="58"/>
    </row>
    <row r="288" spans="1:25" ht="48" outlineLevel="5" thickBot="1">
      <c r="A288" s="91" t="s">
        <v>392</v>
      </c>
      <c r="B288" s="88">
        <v>951</v>
      </c>
      <c r="C288" s="88" t="s">
        <v>235</v>
      </c>
      <c r="D288" s="88" t="s">
        <v>366</v>
      </c>
      <c r="E288" s="88" t="s">
        <v>5</v>
      </c>
      <c r="F288" s="88"/>
      <c r="G288" s="140">
        <f>G289</f>
        <v>1673.04828</v>
      </c>
      <c r="H288" s="54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73"/>
      <c r="Y288" s="58"/>
    </row>
    <row r="289" spans="1:25" ht="32.25" outlineLevel="5" thickBot="1">
      <c r="A289" s="5" t="s">
        <v>96</v>
      </c>
      <c r="B289" s="6">
        <v>951</v>
      </c>
      <c r="C289" s="6" t="s">
        <v>235</v>
      </c>
      <c r="D289" s="6" t="s">
        <v>367</v>
      </c>
      <c r="E289" s="6" t="s">
        <v>91</v>
      </c>
      <c r="F289" s="6"/>
      <c r="G289" s="143">
        <f>G290</f>
        <v>1673.04828</v>
      </c>
      <c r="H289" s="54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73"/>
      <c r="Y289" s="58"/>
    </row>
    <row r="290" spans="1:25" ht="32.25" outlineLevel="5" thickBot="1">
      <c r="A290" s="96" t="s">
        <v>97</v>
      </c>
      <c r="B290" s="90">
        <v>951</v>
      </c>
      <c r="C290" s="90" t="s">
        <v>235</v>
      </c>
      <c r="D290" s="90" t="s">
        <v>367</v>
      </c>
      <c r="E290" s="90" t="s">
        <v>92</v>
      </c>
      <c r="F290" s="90"/>
      <c r="G290" s="139">
        <v>1673.04828</v>
      </c>
      <c r="H290" s="54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73"/>
      <c r="Y290" s="58"/>
    </row>
    <row r="291" spans="1:25" ht="16.5" customHeight="1" outlineLevel="5" thickBot="1">
      <c r="A291" s="8" t="s">
        <v>33</v>
      </c>
      <c r="B291" s="19">
        <v>951</v>
      </c>
      <c r="C291" s="9" t="s">
        <v>12</v>
      </c>
      <c r="D291" s="9" t="s">
        <v>246</v>
      </c>
      <c r="E291" s="9" t="s">
        <v>5</v>
      </c>
      <c r="F291" s="9"/>
      <c r="G291" s="138">
        <f>G292</f>
        <v>509.72947</v>
      </c>
      <c r="H291" s="54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73"/>
      <c r="Y291" s="58"/>
    </row>
    <row r="292" spans="1:25" ht="32.25" outlineLevel="5" thickBot="1">
      <c r="A292" s="109" t="s">
        <v>131</v>
      </c>
      <c r="B292" s="19">
        <v>951</v>
      </c>
      <c r="C292" s="9" t="s">
        <v>12</v>
      </c>
      <c r="D292" s="9" t="s">
        <v>247</v>
      </c>
      <c r="E292" s="9" t="s">
        <v>5</v>
      </c>
      <c r="F292" s="9"/>
      <c r="G292" s="138">
        <f>G293</f>
        <v>509.72947</v>
      </c>
      <c r="H292" s="54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3"/>
      <c r="Y292" s="58"/>
    </row>
    <row r="293" spans="1:25" ht="32.25" outlineLevel="5" thickBot="1">
      <c r="A293" s="109" t="s">
        <v>132</v>
      </c>
      <c r="B293" s="19">
        <v>951</v>
      </c>
      <c r="C293" s="9" t="s">
        <v>12</v>
      </c>
      <c r="D293" s="9" t="s">
        <v>248</v>
      </c>
      <c r="E293" s="9" t="s">
        <v>5</v>
      </c>
      <c r="F293" s="9"/>
      <c r="G293" s="138">
        <f>G294+G300</f>
        <v>509.72947</v>
      </c>
      <c r="H293" s="54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73"/>
      <c r="Y293" s="58"/>
    </row>
    <row r="294" spans="1:25" ht="48" outlineLevel="5" thickBot="1">
      <c r="A294" s="111" t="s">
        <v>188</v>
      </c>
      <c r="B294" s="87">
        <v>951</v>
      </c>
      <c r="C294" s="88" t="s">
        <v>12</v>
      </c>
      <c r="D294" s="88" t="s">
        <v>282</v>
      </c>
      <c r="E294" s="88" t="s">
        <v>5</v>
      </c>
      <c r="F294" s="88"/>
      <c r="G294" s="170">
        <f>G295+G298</f>
        <v>0.72947</v>
      </c>
      <c r="H294" s="54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73"/>
      <c r="Y294" s="58"/>
    </row>
    <row r="295" spans="1:25" ht="32.25" outlineLevel="5" thickBot="1">
      <c r="A295" s="5" t="s">
        <v>90</v>
      </c>
      <c r="B295" s="21">
        <v>951</v>
      </c>
      <c r="C295" s="6" t="s">
        <v>12</v>
      </c>
      <c r="D295" s="6" t="s">
        <v>282</v>
      </c>
      <c r="E295" s="6" t="s">
        <v>87</v>
      </c>
      <c r="F295" s="6"/>
      <c r="G295" s="143">
        <f>G296+G297</f>
        <v>0.61</v>
      </c>
      <c r="H295" s="54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3"/>
      <c r="Y295" s="58"/>
    </row>
    <row r="296" spans="1:25" ht="19.5" customHeight="1" outlineLevel="5" thickBot="1">
      <c r="A296" s="85" t="s">
        <v>243</v>
      </c>
      <c r="B296" s="89">
        <v>951</v>
      </c>
      <c r="C296" s="90" t="s">
        <v>12</v>
      </c>
      <c r="D296" s="90" t="s">
        <v>282</v>
      </c>
      <c r="E296" s="90" t="s">
        <v>88</v>
      </c>
      <c r="F296" s="90"/>
      <c r="G296" s="139">
        <v>0.47</v>
      </c>
      <c r="H296" s="54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73"/>
      <c r="Y296" s="58"/>
    </row>
    <row r="297" spans="1:25" ht="48" outlineLevel="5" thickBot="1">
      <c r="A297" s="85" t="s">
        <v>238</v>
      </c>
      <c r="B297" s="89">
        <v>951</v>
      </c>
      <c r="C297" s="90" t="s">
        <v>12</v>
      </c>
      <c r="D297" s="90" t="s">
        <v>282</v>
      </c>
      <c r="E297" s="90" t="s">
        <v>239</v>
      </c>
      <c r="F297" s="90"/>
      <c r="G297" s="139">
        <v>0.14</v>
      </c>
      <c r="H297" s="54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73"/>
      <c r="Y297" s="58"/>
    </row>
    <row r="298" spans="1:25" ht="32.25" outlineLevel="5" thickBot="1">
      <c r="A298" s="5" t="s">
        <v>96</v>
      </c>
      <c r="B298" s="21">
        <v>951</v>
      </c>
      <c r="C298" s="6" t="s">
        <v>12</v>
      </c>
      <c r="D298" s="6" t="s">
        <v>282</v>
      </c>
      <c r="E298" s="6" t="s">
        <v>91</v>
      </c>
      <c r="F298" s="6"/>
      <c r="G298" s="143">
        <f>G299</f>
        <v>0.11947</v>
      </c>
      <c r="H298" s="54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73"/>
      <c r="Y298" s="58"/>
    </row>
    <row r="299" spans="1:25" ht="32.25" outlineLevel="5" thickBot="1">
      <c r="A299" s="85" t="s">
        <v>97</v>
      </c>
      <c r="B299" s="89">
        <v>951</v>
      </c>
      <c r="C299" s="90" t="s">
        <v>12</v>
      </c>
      <c r="D299" s="90" t="s">
        <v>282</v>
      </c>
      <c r="E299" s="90" t="s">
        <v>92</v>
      </c>
      <c r="F299" s="90"/>
      <c r="G299" s="169">
        <v>0.11947</v>
      </c>
      <c r="H299" s="54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73"/>
      <c r="Y299" s="58"/>
    </row>
    <row r="300" spans="1:25" ht="18.75" customHeight="1" outlineLevel="5" thickBot="1">
      <c r="A300" s="91" t="s">
        <v>207</v>
      </c>
      <c r="B300" s="87">
        <v>951</v>
      </c>
      <c r="C300" s="88" t="s">
        <v>12</v>
      </c>
      <c r="D300" s="88" t="s">
        <v>283</v>
      </c>
      <c r="E300" s="88" t="s">
        <v>5</v>
      </c>
      <c r="F300" s="88"/>
      <c r="G300" s="16">
        <f>G301</f>
        <v>509</v>
      </c>
      <c r="H300" s="54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73"/>
      <c r="Y300" s="58"/>
    </row>
    <row r="301" spans="1:25" ht="18.75" customHeight="1" outlineLevel="5" thickBot="1">
      <c r="A301" s="5" t="s">
        <v>96</v>
      </c>
      <c r="B301" s="21">
        <v>951</v>
      </c>
      <c r="C301" s="6" t="s">
        <v>12</v>
      </c>
      <c r="D301" s="6" t="s">
        <v>283</v>
      </c>
      <c r="E301" s="6" t="s">
        <v>91</v>
      </c>
      <c r="F301" s="6"/>
      <c r="G301" s="7">
        <f>G302</f>
        <v>509</v>
      </c>
      <c r="H301" s="54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73"/>
      <c r="Y301" s="58"/>
    </row>
    <row r="302" spans="1:25" ht="32.25" outlineLevel="5" thickBot="1">
      <c r="A302" s="85" t="s">
        <v>97</v>
      </c>
      <c r="B302" s="89">
        <v>951</v>
      </c>
      <c r="C302" s="90" t="s">
        <v>12</v>
      </c>
      <c r="D302" s="90" t="s">
        <v>283</v>
      </c>
      <c r="E302" s="90" t="s">
        <v>92</v>
      </c>
      <c r="F302" s="90"/>
      <c r="G302" s="95">
        <v>509</v>
      </c>
      <c r="H302" s="54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73"/>
      <c r="Y302" s="58"/>
    </row>
    <row r="303" spans="1:25" ht="19.5" outlineLevel="5" thickBot="1">
      <c r="A303" s="105" t="s">
        <v>47</v>
      </c>
      <c r="B303" s="18">
        <v>951</v>
      </c>
      <c r="C303" s="14" t="s">
        <v>46</v>
      </c>
      <c r="D303" s="14" t="s">
        <v>246</v>
      </c>
      <c r="E303" s="14" t="s">
        <v>5</v>
      </c>
      <c r="F303" s="14"/>
      <c r="G303" s="137">
        <f>G304+G314+G319</f>
        <v>15357.16168</v>
      </c>
      <c r="H303" s="54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73"/>
      <c r="Y303" s="58"/>
    </row>
    <row r="304" spans="1:25" ht="16.5" outlineLevel="5" thickBot="1">
      <c r="A304" s="121" t="s">
        <v>358</v>
      </c>
      <c r="B304" s="18">
        <v>951</v>
      </c>
      <c r="C304" s="39" t="s">
        <v>359</v>
      </c>
      <c r="D304" s="39" t="s">
        <v>246</v>
      </c>
      <c r="E304" s="39" t="s">
        <v>5</v>
      </c>
      <c r="F304" s="39"/>
      <c r="G304" s="151">
        <f>G309+G305</f>
        <v>13000.41168</v>
      </c>
      <c r="H304" s="54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3"/>
      <c r="Y304" s="58"/>
    </row>
    <row r="305" spans="1:25" ht="32.25" outlineLevel="5" thickBot="1">
      <c r="A305" s="109" t="s">
        <v>131</v>
      </c>
      <c r="B305" s="9">
        <v>951</v>
      </c>
      <c r="C305" s="9" t="s">
        <v>359</v>
      </c>
      <c r="D305" s="9" t="s">
        <v>247</v>
      </c>
      <c r="E305" s="9" t="s">
        <v>5</v>
      </c>
      <c r="F305" s="9"/>
      <c r="G305" s="138">
        <f>G306</f>
        <v>18.61168</v>
      </c>
      <c r="H305" s="54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73"/>
      <c r="Y305" s="58"/>
    </row>
    <row r="306" spans="1:25" ht="32.25" outlineLevel="5" thickBot="1">
      <c r="A306" s="109" t="s">
        <v>132</v>
      </c>
      <c r="B306" s="9">
        <v>951</v>
      </c>
      <c r="C306" s="9" t="s">
        <v>359</v>
      </c>
      <c r="D306" s="9" t="s">
        <v>248</v>
      </c>
      <c r="E306" s="9" t="s">
        <v>5</v>
      </c>
      <c r="F306" s="9"/>
      <c r="G306" s="138">
        <f>G307</f>
        <v>18.61168</v>
      </c>
      <c r="H306" s="54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73"/>
      <c r="Y306" s="58"/>
    </row>
    <row r="307" spans="1:25" ht="32.25" outlineLevel="5" thickBot="1">
      <c r="A307" s="91" t="s">
        <v>361</v>
      </c>
      <c r="B307" s="88">
        <v>951</v>
      </c>
      <c r="C307" s="88" t="s">
        <v>359</v>
      </c>
      <c r="D307" s="88" t="s">
        <v>362</v>
      </c>
      <c r="E307" s="88" t="s">
        <v>5</v>
      </c>
      <c r="F307" s="88"/>
      <c r="G307" s="140">
        <f>G308</f>
        <v>18.61168</v>
      </c>
      <c r="H307" s="54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73"/>
      <c r="Y307" s="58"/>
    </row>
    <row r="308" spans="1:25" ht="16.5" outlineLevel="5" thickBot="1">
      <c r="A308" s="5" t="s">
        <v>83</v>
      </c>
      <c r="B308" s="6">
        <v>951</v>
      </c>
      <c r="C308" s="6" t="s">
        <v>359</v>
      </c>
      <c r="D308" s="6" t="s">
        <v>362</v>
      </c>
      <c r="E308" s="6" t="s">
        <v>84</v>
      </c>
      <c r="F308" s="6"/>
      <c r="G308" s="143">
        <v>18.61168</v>
      </c>
      <c r="H308" s="54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73"/>
      <c r="Y308" s="58"/>
    </row>
    <row r="309" spans="1:25" ht="32.25" outlineLevel="4" thickBot="1">
      <c r="A309" s="78" t="s">
        <v>196</v>
      </c>
      <c r="B309" s="19">
        <v>951</v>
      </c>
      <c r="C309" s="9" t="s">
        <v>359</v>
      </c>
      <c r="D309" s="9" t="s">
        <v>284</v>
      </c>
      <c r="E309" s="9" t="s">
        <v>5</v>
      </c>
      <c r="F309" s="9"/>
      <c r="G309" s="138">
        <f>G310</f>
        <v>12981.8</v>
      </c>
      <c r="H309" s="32">
        <f aca="true" t="shared" si="29" ref="H309:X309">H310+H312</f>
        <v>0</v>
      </c>
      <c r="I309" s="32">
        <f t="shared" si="29"/>
        <v>0</v>
      </c>
      <c r="J309" s="32">
        <f t="shared" si="29"/>
        <v>0</v>
      </c>
      <c r="K309" s="32">
        <f t="shared" si="29"/>
        <v>0</v>
      </c>
      <c r="L309" s="32">
        <f t="shared" si="29"/>
        <v>0</v>
      </c>
      <c r="M309" s="32">
        <f t="shared" si="29"/>
        <v>0</v>
      </c>
      <c r="N309" s="32">
        <f t="shared" si="29"/>
        <v>0</v>
      </c>
      <c r="O309" s="32">
        <f t="shared" si="29"/>
        <v>0</v>
      </c>
      <c r="P309" s="32">
        <f t="shared" si="29"/>
        <v>0</v>
      </c>
      <c r="Q309" s="32">
        <f t="shared" si="29"/>
        <v>0</v>
      </c>
      <c r="R309" s="32">
        <f t="shared" si="29"/>
        <v>0</v>
      </c>
      <c r="S309" s="32">
        <f t="shared" si="29"/>
        <v>0</v>
      </c>
      <c r="T309" s="32">
        <f t="shared" si="29"/>
        <v>0</v>
      </c>
      <c r="U309" s="32">
        <f t="shared" si="29"/>
        <v>0</v>
      </c>
      <c r="V309" s="32">
        <f t="shared" si="29"/>
        <v>0</v>
      </c>
      <c r="W309" s="32">
        <f t="shared" si="29"/>
        <v>0</v>
      </c>
      <c r="X309" s="32">
        <f t="shared" si="29"/>
        <v>5000</v>
      </c>
      <c r="Y309" s="58" t="e">
        <f>X309/#REF!*100</f>
        <v>#REF!</v>
      </c>
    </row>
    <row r="310" spans="1:25" ht="33" customHeight="1" outlineLevel="5" thickBot="1">
      <c r="A310" s="122" t="s">
        <v>154</v>
      </c>
      <c r="B310" s="129">
        <v>951</v>
      </c>
      <c r="C310" s="88" t="s">
        <v>359</v>
      </c>
      <c r="D310" s="88" t="s">
        <v>285</v>
      </c>
      <c r="E310" s="88" t="s">
        <v>5</v>
      </c>
      <c r="F310" s="92"/>
      <c r="G310" s="140">
        <f>G311</f>
        <v>12981.8</v>
      </c>
      <c r="H310" s="2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43"/>
      <c r="X310" s="64">
        <v>0</v>
      </c>
      <c r="Y310" s="58" t="e">
        <f>X310/#REF!*100</f>
        <v>#REF!</v>
      </c>
    </row>
    <row r="311" spans="1:25" ht="22.5" customHeight="1" outlineLevel="5" thickBot="1">
      <c r="A311" s="5" t="s">
        <v>116</v>
      </c>
      <c r="B311" s="21">
        <v>951</v>
      </c>
      <c r="C311" s="6" t="s">
        <v>359</v>
      </c>
      <c r="D311" s="6" t="s">
        <v>285</v>
      </c>
      <c r="E311" s="6" t="s">
        <v>5</v>
      </c>
      <c r="F311" s="76"/>
      <c r="G311" s="143">
        <f>G312+G313</f>
        <v>12981.8</v>
      </c>
      <c r="H311" s="2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43"/>
      <c r="X311" s="64"/>
      <c r="Y311" s="58"/>
    </row>
    <row r="312" spans="1:25" ht="48" outlineLevel="5" thickBot="1">
      <c r="A312" s="93" t="s">
        <v>197</v>
      </c>
      <c r="B312" s="131">
        <v>951</v>
      </c>
      <c r="C312" s="90" t="s">
        <v>359</v>
      </c>
      <c r="D312" s="90" t="s">
        <v>285</v>
      </c>
      <c r="E312" s="90" t="s">
        <v>85</v>
      </c>
      <c r="F312" s="94"/>
      <c r="G312" s="139">
        <v>12906</v>
      </c>
      <c r="H312" s="2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43"/>
      <c r="X312" s="64">
        <v>5000</v>
      </c>
      <c r="Y312" s="58" t="e">
        <f>X312/#REF!*100</f>
        <v>#REF!</v>
      </c>
    </row>
    <row r="313" spans="1:25" ht="19.5" outlineLevel="5" thickBot="1">
      <c r="A313" s="93" t="s">
        <v>83</v>
      </c>
      <c r="B313" s="131">
        <v>951</v>
      </c>
      <c r="C313" s="90" t="s">
        <v>359</v>
      </c>
      <c r="D313" s="90" t="s">
        <v>329</v>
      </c>
      <c r="E313" s="90" t="s">
        <v>84</v>
      </c>
      <c r="F313" s="94"/>
      <c r="G313" s="139">
        <v>75.8</v>
      </c>
      <c r="H313" s="54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73"/>
      <c r="Y313" s="58"/>
    </row>
    <row r="314" spans="1:25" ht="32.25" outlineLevel="5" thickBot="1">
      <c r="A314" s="121" t="s">
        <v>58</v>
      </c>
      <c r="B314" s="18">
        <v>951</v>
      </c>
      <c r="C314" s="39" t="s">
        <v>57</v>
      </c>
      <c r="D314" s="39" t="s">
        <v>246</v>
      </c>
      <c r="E314" s="39" t="s">
        <v>5</v>
      </c>
      <c r="F314" s="39"/>
      <c r="G314" s="116">
        <f>G315</f>
        <v>131.5</v>
      </c>
      <c r="H314" s="54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73"/>
      <c r="Y314" s="58"/>
    </row>
    <row r="315" spans="1:25" ht="19.5" outlineLevel="6" thickBot="1">
      <c r="A315" s="8" t="s">
        <v>220</v>
      </c>
      <c r="B315" s="19">
        <v>951</v>
      </c>
      <c r="C315" s="9" t="s">
        <v>57</v>
      </c>
      <c r="D315" s="9" t="s">
        <v>286</v>
      </c>
      <c r="E315" s="9" t="s">
        <v>5</v>
      </c>
      <c r="F315" s="9"/>
      <c r="G315" s="10">
        <f>G316</f>
        <v>131.5</v>
      </c>
      <c r="H315" s="29">
        <f aca="true" t="shared" si="30" ref="H315:X315">H323+H328</f>
        <v>0</v>
      </c>
      <c r="I315" s="29">
        <f t="shared" si="30"/>
        <v>0</v>
      </c>
      <c r="J315" s="29">
        <f t="shared" si="30"/>
        <v>0</v>
      </c>
      <c r="K315" s="29">
        <f t="shared" si="30"/>
        <v>0</v>
      </c>
      <c r="L315" s="29">
        <f t="shared" si="30"/>
        <v>0</v>
      </c>
      <c r="M315" s="29">
        <f t="shared" si="30"/>
        <v>0</v>
      </c>
      <c r="N315" s="29">
        <f t="shared" si="30"/>
        <v>0</v>
      </c>
      <c r="O315" s="29">
        <f t="shared" si="30"/>
        <v>0</v>
      </c>
      <c r="P315" s="29">
        <f t="shared" si="30"/>
        <v>0</v>
      </c>
      <c r="Q315" s="29">
        <f t="shared" si="30"/>
        <v>0</v>
      </c>
      <c r="R315" s="29">
        <f t="shared" si="30"/>
        <v>0</v>
      </c>
      <c r="S315" s="29">
        <f t="shared" si="30"/>
        <v>0</v>
      </c>
      <c r="T315" s="29">
        <f t="shared" si="30"/>
        <v>0</v>
      </c>
      <c r="U315" s="29">
        <f t="shared" si="30"/>
        <v>0</v>
      </c>
      <c r="V315" s="29">
        <f t="shared" si="30"/>
        <v>0</v>
      </c>
      <c r="W315" s="29">
        <f t="shared" si="30"/>
        <v>0</v>
      </c>
      <c r="X315" s="71">
        <f t="shared" si="30"/>
        <v>1409.01825</v>
      </c>
      <c r="Y315" s="58">
        <f>X315/G309*100</f>
        <v>10.85379723921182</v>
      </c>
    </row>
    <row r="316" spans="1:25" ht="33" customHeight="1" outlineLevel="6" thickBot="1">
      <c r="A316" s="111" t="s">
        <v>155</v>
      </c>
      <c r="B316" s="87">
        <v>951</v>
      </c>
      <c r="C316" s="88" t="s">
        <v>57</v>
      </c>
      <c r="D316" s="88" t="s">
        <v>287</v>
      </c>
      <c r="E316" s="88" t="s">
        <v>5</v>
      </c>
      <c r="F316" s="88"/>
      <c r="G316" s="16">
        <f>G317</f>
        <v>131.5</v>
      </c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71"/>
      <c r="Y316" s="58"/>
    </row>
    <row r="317" spans="1:25" ht="19.5" customHeight="1" outlineLevel="6" thickBot="1">
      <c r="A317" s="5" t="s">
        <v>96</v>
      </c>
      <c r="B317" s="21">
        <v>951</v>
      </c>
      <c r="C317" s="6" t="s">
        <v>57</v>
      </c>
      <c r="D317" s="6" t="s">
        <v>287</v>
      </c>
      <c r="E317" s="6" t="s">
        <v>91</v>
      </c>
      <c r="F317" s="6"/>
      <c r="G317" s="7">
        <f>G318</f>
        <v>131.5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71"/>
      <c r="Y317" s="58"/>
    </row>
    <row r="318" spans="1:25" ht="32.25" outlineLevel="6" thickBot="1">
      <c r="A318" s="85" t="s">
        <v>97</v>
      </c>
      <c r="B318" s="89">
        <v>951</v>
      </c>
      <c r="C318" s="90" t="s">
        <v>57</v>
      </c>
      <c r="D318" s="90" t="s">
        <v>287</v>
      </c>
      <c r="E318" s="90" t="s">
        <v>92</v>
      </c>
      <c r="F318" s="90"/>
      <c r="G318" s="95">
        <v>131.5</v>
      </c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71"/>
      <c r="Y318" s="58"/>
    </row>
    <row r="319" spans="1:25" ht="19.5" outlineLevel="6" thickBot="1">
      <c r="A319" s="121" t="s">
        <v>34</v>
      </c>
      <c r="B319" s="18">
        <v>951</v>
      </c>
      <c r="C319" s="39" t="s">
        <v>13</v>
      </c>
      <c r="D319" s="39" t="s">
        <v>246</v>
      </c>
      <c r="E319" s="39" t="s">
        <v>5</v>
      </c>
      <c r="F319" s="39"/>
      <c r="G319" s="151">
        <f>G320</f>
        <v>2225.25</v>
      </c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71"/>
      <c r="Y319" s="58"/>
    </row>
    <row r="320" spans="1:25" ht="32.25" outlineLevel="6" thickBot="1">
      <c r="A320" s="109" t="s">
        <v>131</v>
      </c>
      <c r="B320" s="19">
        <v>951</v>
      </c>
      <c r="C320" s="9" t="s">
        <v>13</v>
      </c>
      <c r="D320" s="9" t="s">
        <v>247</v>
      </c>
      <c r="E320" s="9" t="s">
        <v>5</v>
      </c>
      <c r="F320" s="9"/>
      <c r="G320" s="138">
        <f>G321</f>
        <v>2225.25</v>
      </c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71"/>
      <c r="Y320" s="58"/>
    </row>
    <row r="321" spans="1:25" ht="32.25" outlineLevel="6" thickBot="1">
      <c r="A321" s="109" t="s">
        <v>132</v>
      </c>
      <c r="B321" s="19">
        <v>951</v>
      </c>
      <c r="C321" s="11" t="s">
        <v>13</v>
      </c>
      <c r="D321" s="11" t="s">
        <v>248</v>
      </c>
      <c r="E321" s="11" t="s">
        <v>5</v>
      </c>
      <c r="F321" s="11"/>
      <c r="G321" s="141">
        <f>G322</f>
        <v>2225.25</v>
      </c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71"/>
      <c r="Y321" s="58"/>
    </row>
    <row r="322" spans="1:25" ht="48" outlineLevel="6" thickBot="1">
      <c r="A322" s="110" t="s">
        <v>195</v>
      </c>
      <c r="B322" s="127">
        <v>951</v>
      </c>
      <c r="C322" s="88" t="s">
        <v>13</v>
      </c>
      <c r="D322" s="88" t="s">
        <v>250</v>
      </c>
      <c r="E322" s="88" t="s">
        <v>5</v>
      </c>
      <c r="F322" s="88"/>
      <c r="G322" s="140">
        <f>G323+G327</f>
        <v>2225.25</v>
      </c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71"/>
      <c r="Y322" s="58"/>
    </row>
    <row r="323" spans="1:25" ht="32.25" outlineLevel="6" thickBot="1">
      <c r="A323" s="5" t="s">
        <v>90</v>
      </c>
      <c r="B323" s="21">
        <v>951</v>
      </c>
      <c r="C323" s="6" t="s">
        <v>13</v>
      </c>
      <c r="D323" s="6" t="s">
        <v>250</v>
      </c>
      <c r="E323" s="6" t="s">
        <v>87</v>
      </c>
      <c r="F323" s="6"/>
      <c r="G323" s="143">
        <f>G324+G325+G326</f>
        <v>2225.25</v>
      </c>
      <c r="H323" s="10">
        <f aca="true" t="shared" si="31" ref="H323:X324">H324</f>
        <v>0</v>
      </c>
      <c r="I323" s="10">
        <f t="shared" si="31"/>
        <v>0</v>
      </c>
      <c r="J323" s="10">
        <f t="shared" si="31"/>
        <v>0</v>
      </c>
      <c r="K323" s="10">
        <f t="shared" si="31"/>
        <v>0</v>
      </c>
      <c r="L323" s="10">
        <f t="shared" si="31"/>
        <v>0</v>
      </c>
      <c r="M323" s="10">
        <f t="shared" si="31"/>
        <v>0</v>
      </c>
      <c r="N323" s="10">
        <f t="shared" si="31"/>
        <v>0</v>
      </c>
      <c r="O323" s="10">
        <f t="shared" si="31"/>
        <v>0</v>
      </c>
      <c r="P323" s="10">
        <f t="shared" si="31"/>
        <v>0</v>
      </c>
      <c r="Q323" s="10">
        <f t="shared" si="31"/>
        <v>0</v>
      </c>
      <c r="R323" s="10">
        <f t="shared" si="31"/>
        <v>0</v>
      </c>
      <c r="S323" s="10">
        <f t="shared" si="31"/>
        <v>0</v>
      </c>
      <c r="T323" s="10">
        <f t="shared" si="31"/>
        <v>0</v>
      </c>
      <c r="U323" s="10">
        <f t="shared" si="31"/>
        <v>0</v>
      </c>
      <c r="V323" s="10">
        <f t="shared" si="31"/>
        <v>0</v>
      </c>
      <c r="W323" s="10">
        <f t="shared" si="31"/>
        <v>0</v>
      </c>
      <c r="X323" s="65">
        <f t="shared" si="31"/>
        <v>0</v>
      </c>
      <c r="Y323" s="58">
        <f>X323/G317*100</f>
        <v>0</v>
      </c>
    </row>
    <row r="324" spans="1:25" ht="15" customHeight="1" outlineLevel="6" thickBot="1">
      <c r="A324" s="85" t="s">
        <v>243</v>
      </c>
      <c r="B324" s="89">
        <v>951</v>
      </c>
      <c r="C324" s="90" t="s">
        <v>13</v>
      </c>
      <c r="D324" s="90" t="s">
        <v>250</v>
      </c>
      <c r="E324" s="90" t="s">
        <v>88</v>
      </c>
      <c r="F324" s="90"/>
      <c r="G324" s="139">
        <v>1713.05</v>
      </c>
      <c r="H324" s="12">
        <f t="shared" si="31"/>
        <v>0</v>
      </c>
      <c r="I324" s="12">
        <f t="shared" si="31"/>
        <v>0</v>
      </c>
      <c r="J324" s="12">
        <f t="shared" si="31"/>
        <v>0</v>
      </c>
      <c r="K324" s="12">
        <f t="shared" si="31"/>
        <v>0</v>
      </c>
      <c r="L324" s="12">
        <f t="shared" si="31"/>
        <v>0</v>
      </c>
      <c r="M324" s="12">
        <f t="shared" si="31"/>
        <v>0</v>
      </c>
      <c r="N324" s="12">
        <f t="shared" si="31"/>
        <v>0</v>
      </c>
      <c r="O324" s="12">
        <f t="shared" si="31"/>
        <v>0</v>
      </c>
      <c r="P324" s="12">
        <f t="shared" si="31"/>
        <v>0</v>
      </c>
      <c r="Q324" s="12">
        <f t="shared" si="31"/>
        <v>0</v>
      </c>
      <c r="R324" s="12">
        <f t="shared" si="31"/>
        <v>0</v>
      </c>
      <c r="S324" s="12">
        <f t="shared" si="31"/>
        <v>0</v>
      </c>
      <c r="T324" s="12">
        <f t="shared" si="31"/>
        <v>0</v>
      </c>
      <c r="U324" s="12">
        <f t="shared" si="31"/>
        <v>0</v>
      </c>
      <c r="V324" s="12">
        <f t="shared" si="31"/>
        <v>0</v>
      </c>
      <c r="W324" s="12">
        <f t="shared" si="31"/>
        <v>0</v>
      </c>
      <c r="X324" s="66">
        <f t="shared" si="31"/>
        <v>0</v>
      </c>
      <c r="Y324" s="58">
        <f>X324/G318*100</f>
        <v>0</v>
      </c>
    </row>
    <row r="325" spans="1:25" ht="36" customHeight="1" outlineLevel="6" thickBot="1">
      <c r="A325" s="85" t="s">
        <v>245</v>
      </c>
      <c r="B325" s="89">
        <v>951</v>
      </c>
      <c r="C325" s="90" t="s">
        <v>13</v>
      </c>
      <c r="D325" s="90" t="s">
        <v>250</v>
      </c>
      <c r="E325" s="90" t="s">
        <v>89</v>
      </c>
      <c r="F325" s="90"/>
      <c r="G325" s="139">
        <v>0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1"/>
      <c r="X325" s="64">
        <v>0</v>
      </c>
      <c r="Y325" s="58">
        <f>X325/G319*100</f>
        <v>0</v>
      </c>
    </row>
    <row r="326" spans="1:25" ht="48" outlineLevel="6" thickBot="1">
      <c r="A326" s="85" t="s">
        <v>238</v>
      </c>
      <c r="B326" s="89">
        <v>951</v>
      </c>
      <c r="C326" s="90" t="s">
        <v>13</v>
      </c>
      <c r="D326" s="90" t="s">
        <v>250</v>
      </c>
      <c r="E326" s="90" t="s">
        <v>239</v>
      </c>
      <c r="F326" s="90"/>
      <c r="G326" s="139">
        <v>512.2</v>
      </c>
      <c r="H326" s="75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73"/>
      <c r="Y326" s="58"/>
    </row>
    <row r="327" spans="1:25" ht="18.75" customHeight="1" outlineLevel="6" thickBot="1">
      <c r="A327" s="5" t="s">
        <v>96</v>
      </c>
      <c r="B327" s="21">
        <v>951</v>
      </c>
      <c r="C327" s="6" t="s">
        <v>13</v>
      </c>
      <c r="D327" s="6" t="s">
        <v>250</v>
      </c>
      <c r="E327" s="6" t="s">
        <v>91</v>
      </c>
      <c r="F327" s="6"/>
      <c r="G327" s="143">
        <f>G328</f>
        <v>0</v>
      </c>
      <c r="H327" s="75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73"/>
      <c r="Y327" s="58"/>
    </row>
    <row r="328" spans="1:25" ht="32.25" outlineLevel="6" thickBot="1">
      <c r="A328" s="85" t="s">
        <v>97</v>
      </c>
      <c r="B328" s="89">
        <v>951</v>
      </c>
      <c r="C328" s="90" t="s">
        <v>13</v>
      </c>
      <c r="D328" s="90" t="s">
        <v>250</v>
      </c>
      <c r="E328" s="90" t="s">
        <v>92</v>
      </c>
      <c r="F328" s="90"/>
      <c r="G328" s="139">
        <v>0</v>
      </c>
      <c r="H328" s="31">
        <f aca="true" t="shared" si="32" ref="H328:X329">H329</f>
        <v>0</v>
      </c>
      <c r="I328" s="31">
        <f t="shared" si="32"/>
        <v>0</v>
      </c>
      <c r="J328" s="31">
        <f t="shared" si="32"/>
        <v>0</v>
      </c>
      <c r="K328" s="31">
        <f t="shared" si="32"/>
        <v>0</v>
      </c>
      <c r="L328" s="31">
        <f t="shared" si="32"/>
        <v>0</v>
      </c>
      <c r="M328" s="31">
        <f t="shared" si="32"/>
        <v>0</v>
      </c>
      <c r="N328" s="31">
        <f t="shared" si="32"/>
        <v>0</v>
      </c>
      <c r="O328" s="31">
        <f t="shared" si="32"/>
        <v>0</v>
      </c>
      <c r="P328" s="31">
        <f t="shared" si="32"/>
        <v>0</v>
      </c>
      <c r="Q328" s="31">
        <f t="shared" si="32"/>
        <v>0</v>
      </c>
      <c r="R328" s="31">
        <f t="shared" si="32"/>
        <v>0</v>
      </c>
      <c r="S328" s="31">
        <f t="shared" si="32"/>
        <v>0</v>
      </c>
      <c r="T328" s="31">
        <f t="shared" si="32"/>
        <v>0</v>
      </c>
      <c r="U328" s="31">
        <f t="shared" si="32"/>
        <v>0</v>
      </c>
      <c r="V328" s="31">
        <f t="shared" si="32"/>
        <v>0</v>
      </c>
      <c r="W328" s="31">
        <f t="shared" si="32"/>
        <v>0</v>
      </c>
      <c r="X328" s="65">
        <f t="shared" si="32"/>
        <v>1409.01825</v>
      </c>
      <c r="Y328" s="58">
        <f>X328/G322*100</f>
        <v>63.319548365352205</v>
      </c>
    </row>
    <row r="329" spans="1:25" ht="19.5" outlineLevel="6" thickBot="1">
      <c r="A329" s="105" t="s">
        <v>64</v>
      </c>
      <c r="B329" s="18">
        <v>951</v>
      </c>
      <c r="C329" s="14" t="s">
        <v>45</v>
      </c>
      <c r="D329" s="14" t="s">
        <v>246</v>
      </c>
      <c r="E329" s="14" t="s">
        <v>5</v>
      </c>
      <c r="F329" s="14"/>
      <c r="G329" s="171">
        <f>G330</f>
        <v>59658.07332999999</v>
      </c>
      <c r="H329" s="32">
        <f t="shared" si="32"/>
        <v>0</v>
      </c>
      <c r="I329" s="32">
        <f t="shared" si="32"/>
        <v>0</v>
      </c>
      <c r="J329" s="32">
        <f t="shared" si="32"/>
        <v>0</v>
      </c>
      <c r="K329" s="32">
        <f t="shared" si="32"/>
        <v>0</v>
      </c>
      <c r="L329" s="32">
        <f t="shared" si="32"/>
        <v>0</v>
      </c>
      <c r="M329" s="32">
        <f t="shared" si="32"/>
        <v>0</v>
      </c>
      <c r="N329" s="32">
        <f t="shared" si="32"/>
        <v>0</v>
      </c>
      <c r="O329" s="32">
        <f t="shared" si="32"/>
        <v>0</v>
      </c>
      <c r="P329" s="32">
        <f t="shared" si="32"/>
        <v>0</v>
      </c>
      <c r="Q329" s="32">
        <f t="shared" si="32"/>
        <v>0</v>
      </c>
      <c r="R329" s="32">
        <f t="shared" si="32"/>
        <v>0</v>
      </c>
      <c r="S329" s="32">
        <f t="shared" si="32"/>
        <v>0</v>
      </c>
      <c r="T329" s="32">
        <f t="shared" si="32"/>
        <v>0</v>
      </c>
      <c r="U329" s="32">
        <f t="shared" si="32"/>
        <v>0</v>
      </c>
      <c r="V329" s="32">
        <f t="shared" si="32"/>
        <v>0</v>
      </c>
      <c r="W329" s="32">
        <f t="shared" si="32"/>
        <v>0</v>
      </c>
      <c r="X329" s="66">
        <f t="shared" si="32"/>
        <v>1409.01825</v>
      </c>
      <c r="Y329" s="58">
        <f>X329/G323*100</f>
        <v>63.319548365352205</v>
      </c>
    </row>
    <row r="330" spans="1:25" ht="16.5" outlineLevel="6" thickBot="1">
      <c r="A330" s="8" t="s">
        <v>35</v>
      </c>
      <c r="B330" s="19">
        <v>951</v>
      </c>
      <c r="C330" s="9" t="s">
        <v>14</v>
      </c>
      <c r="D330" s="9" t="s">
        <v>246</v>
      </c>
      <c r="E330" s="9" t="s">
        <v>5</v>
      </c>
      <c r="F330" s="9"/>
      <c r="G330" s="138">
        <f>G335+G366+G370+G374+G331</f>
        <v>59658.07332999999</v>
      </c>
      <c r="H330" s="34">
        <f aca="true" t="shared" si="33" ref="H330:X330">H335</f>
        <v>0</v>
      </c>
      <c r="I330" s="34">
        <f t="shared" si="33"/>
        <v>0</v>
      </c>
      <c r="J330" s="34">
        <f t="shared" si="33"/>
        <v>0</v>
      </c>
      <c r="K330" s="34">
        <f t="shared" si="33"/>
        <v>0</v>
      </c>
      <c r="L330" s="34">
        <f t="shared" si="33"/>
        <v>0</v>
      </c>
      <c r="M330" s="34">
        <f t="shared" si="33"/>
        <v>0</v>
      </c>
      <c r="N330" s="34">
        <f t="shared" si="33"/>
        <v>0</v>
      </c>
      <c r="O330" s="34">
        <f t="shared" si="33"/>
        <v>0</v>
      </c>
      <c r="P330" s="34">
        <f t="shared" si="33"/>
        <v>0</v>
      </c>
      <c r="Q330" s="34">
        <f t="shared" si="33"/>
        <v>0</v>
      </c>
      <c r="R330" s="34">
        <f t="shared" si="33"/>
        <v>0</v>
      </c>
      <c r="S330" s="34">
        <f t="shared" si="33"/>
        <v>0</v>
      </c>
      <c r="T330" s="34">
        <f t="shared" si="33"/>
        <v>0</v>
      </c>
      <c r="U330" s="34">
        <f t="shared" si="33"/>
        <v>0</v>
      </c>
      <c r="V330" s="34">
        <f t="shared" si="33"/>
        <v>0</v>
      </c>
      <c r="W330" s="34">
        <f t="shared" si="33"/>
        <v>0</v>
      </c>
      <c r="X330" s="67">
        <f t="shared" si="33"/>
        <v>1409.01825</v>
      </c>
      <c r="Y330" s="58">
        <f>X330/G324*100</f>
        <v>82.25202124865008</v>
      </c>
    </row>
    <row r="331" spans="1:25" ht="32.25" outlineLevel="6" thickBot="1">
      <c r="A331" s="109" t="s">
        <v>131</v>
      </c>
      <c r="B331" s="9">
        <v>951</v>
      </c>
      <c r="C331" s="9" t="s">
        <v>14</v>
      </c>
      <c r="D331" s="9" t="s">
        <v>247</v>
      </c>
      <c r="E331" s="9" t="s">
        <v>5</v>
      </c>
      <c r="F331" s="9"/>
      <c r="G331" s="138">
        <f>G332</f>
        <v>27.55715</v>
      </c>
      <c r="H331" s="54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80"/>
      <c r="Y331" s="58"/>
    </row>
    <row r="332" spans="1:25" ht="32.25" outlineLevel="6" thickBot="1">
      <c r="A332" s="109" t="s">
        <v>132</v>
      </c>
      <c r="B332" s="9">
        <v>951</v>
      </c>
      <c r="C332" s="9" t="s">
        <v>14</v>
      </c>
      <c r="D332" s="9" t="s">
        <v>248</v>
      </c>
      <c r="E332" s="9" t="s">
        <v>5</v>
      </c>
      <c r="F332" s="9"/>
      <c r="G332" s="138">
        <f>G333</f>
        <v>27.55715</v>
      </c>
      <c r="H332" s="54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80"/>
      <c r="Y332" s="58"/>
    </row>
    <row r="333" spans="1:25" ht="32.25" outlineLevel="6" thickBot="1">
      <c r="A333" s="91" t="s">
        <v>361</v>
      </c>
      <c r="B333" s="88">
        <v>951</v>
      </c>
      <c r="C333" s="88" t="s">
        <v>14</v>
      </c>
      <c r="D333" s="88" t="s">
        <v>362</v>
      </c>
      <c r="E333" s="88" t="s">
        <v>5</v>
      </c>
      <c r="F333" s="88"/>
      <c r="G333" s="140">
        <f>G334</f>
        <v>27.55715</v>
      </c>
      <c r="H333" s="54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80"/>
      <c r="Y333" s="58"/>
    </row>
    <row r="334" spans="1:25" ht="16.5" outlineLevel="6" thickBot="1">
      <c r="A334" s="5" t="s">
        <v>83</v>
      </c>
      <c r="B334" s="6">
        <v>951</v>
      </c>
      <c r="C334" s="6" t="s">
        <v>14</v>
      </c>
      <c r="D334" s="6" t="s">
        <v>362</v>
      </c>
      <c r="E334" s="6" t="s">
        <v>84</v>
      </c>
      <c r="F334" s="6"/>
      <c r="G334" s="143">
        <v>27.55715</v>
      </c>
      <c r="H334" s="54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80"/>
      <c r="Y334" s="58"/>
    </row>
    <row r="335" spans="1:25" ht="19.5" outlineLevel="6" thickBot="1">
      <c r="A335" s="13" t="s">
        <v>156</v>
      </c>
      <c r="B335" s="19">
        <v>951</v>
      </c>
      <c r="C335" s="11" t="s">
        <v>14</v>
      </c>
      <c r="D335" s="11" t="s">
        <v>288</v>
      </c>
      <c r="E335" s="11" t="s">
        <v>5</v>
      </c>
      <c r="F335" s="11"/>
      <c r="G335" s="141">
        <f>G336+G345+G362</f>
        <v>59500.51617999999</v>
      </c>
      <c r="H335" s="24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41"/>
      <c r="X335" s="64">
        <v>1409.01825</v>
      </c>
      <c r="Y335" s="58" t="e">
        <f>X335/G325*100</f>
        <v>#DIV/0!</v>
      </c>
    </row>
    <row r="336" spans="1:25" ht="19.5" outlineLevel="6" thickBot="1">
      <c r="A336" s="91" t="s">
        <v>117</v>
      </c>
      <c r="B336" s="87">
        <v>951</v>
      </c>
      <c r="C336" s="88" t="s">
        <v>14</v>
      </c>
      <c r="D336" s="88" t="s">
        <v>289</v>
      </c>
      <c r="E336" s="88" t="s">
        <v>5</v>
      </c>
      <c r="F336" s="88"/>
      <c r="G336" s="140">
        <f>G337+G342</f>
        <v>34722.7</v>
      </c>
      <c r="H336" s="75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73"/>
      <c r="Y336" s="58"/>
    </row>
    <row r="337" spans="1:25" ht="32.25" outlineLevel="6" thickBot="1">
      <c r="A337" s="77" t="s">
        <v>157</v>
      </c>
      <c r="B337" s="21">
        <v>951</v>
      </c>
      <c r="C337" s="6" t="s">
        <v>14</v>
      </c>
      <c r="D337" s="6" t="s">
        <v>290</v>
      </c>
      <c r="E337" s="6" t="s">
        <v>5</v>
      </c>
      <c r="F337" s="6"/>
      <c r="G337" s="7">
        <f>G338+G340</f>
        <v>636</v>
      </c>
      <c r="H337" s="75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73"/>
      <c r="Y337" s="58"/>
    </row>
    <row r="338" spans="1:25" ht="21.75" customHeight="1" outlineLevel="6" thickBot="1">
      <c r="A338" s="85" t="s">
        <v>96</v>
      </c>
      <c r="B338" s="89">
        <v>951</v>
      </c>
      <c r="C338" s="90" t="s">
        <v>14</v>
      </c>
      <c r="D338" s="90" t="s">
        <v>290</v>
      </c>
      <c r="E338" s="90" t="s">
        <v>91</v>
      </c>
      <c r="F338" s="90"/>
      <c r="G338" s="95">
        <f>G339</f>
        <v>450</v>
      </c>
      <c r="H338" s="75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73"/>
      <c r="Y338" s="58"/>
    </row>
    <row r="339" spans="1:25" ht="32.25" outlineLevel="6" thickBot="1">
      <c r="A339" s="85" t="s">
        <v>97</v>
      </c>
      <c r="B339" s="89">
        <v>951</v>
      </c>
      <c r="C339" s="90" t="s">
        <v>14</v>
      </c>
      <c r="D339" s="90" t="s">
        <v>290</v>
      </c>
      <c r="E339" s="90" t="s">
        <v>92</v>
      </c>
      <c r="F339" s="90"/>
      <c r="G339" s="95">
        <v>450</v>
      </c>
      <c r="H339" s="75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73"/>
      <c r="Y339" s="58"/>
    </row>
    <row r="340" spans="1:25" ht="19.5" outlineLevel="6" thickBot="1">
      <c r="A340" s="85" t="s">
        <v>354</v>
      </c>
      <c r="B340" s="89">
        <v>951</v>
      </c>
      <c r="C340" s="90" t="s">
        <v>14</v>
      </c>
      <c r="D340" s="90" t="s">
        <v>290</v>
      </c>
      <c r="E340" s="90" t="s">
        <v>356</v>
      </c>
      <c r="F340" s="90"/>
      <c r="G340" s="157">
        <f>G341</f>
        <v>186</v>
      </c>
      <c r="H340" s="75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73"/>
      <c r="Y340" s="58"/>
    </row>
    <row r="341" spans="1:25" ht="48" outlineLevel="6" thickBot="1">
      <c r="A341" s="85" t="s">
        <v>355</v>
      </c>
      <c r="B341" s="89">
        <v>951</v>
      </c>
      <c r="C341" s="90" t="s">
        <v>14</v>
      </c>
      <c r="D341" s="90" t="s">
        <v>290</v>
      </c>
      <c r="E341" s="90" t="s">
        <v>357</v>
      </c>
      <c r="F341" s="90"/>
      <c r="G341" s="157">
        <v>186</v>
      </c>
      <c r="H341" s="75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73"/>
      <c r="Y341" s="58"/>
    </row>
    <row r="342" spans="1:25" ht="19.5" outlineLevel="6" thickBot="1">
      <c r="A342" s="77" t="s">
        <v>427</v>
      </c>
      <c r="B342" s="21">
        <v>951</v>
      </c>
      <c r="C342" s="6" t="s">
        <v>14</v>
      </c>
      <c r="D342" s="6" t="s">
        <v>428</v>
      </c>
      <c r="E342" s="6" t="s">
        <v>5</v>
      </c>
      <c r="F342" s="6"/>
      <c r="G342" s="143">
        <f>G343</f>
        <v>34086.7</v>
      </c>
      <c r="H342" s="75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73"/>
      <c r="Y342" s="58"/>
    </row>
    <row r="343" spans="1:25" ht="19.5" outlineLevel="6" thickBot="1">
      <c r="A343" s="85" t="s">
        <v>354</v>
      </c>
      <c r="B343" s="89">
        <v>951</v>
      </c>
      <c r="C343" s="90" t="s">
        <v>14</v>
      </c>
      <c r="D343" s="90" t="s">
        <v>428</v>
      </c>
      <c r="E343" s="90" t="s">
        <v>356</v>
      </c>
      <c r="F343" s="90"/>
      <c r="G343" s="157">
        <f>G344</f>
        <v>34086.7</v>
      </c>
      <c r="H343" s="75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73"/>
      <c r="Y343" s="58"/>
    </row>
    <row r="344" spans="1:25" ht="48" outlineLevel="6" thickBot="1">
      <c r="A344" s="85" t="s">
        <v>355</v>
      </c>
      <c r="B344" s="89">
        <v>951</v>
      </c>
      <c r="C344" s="90" t="s">
        <v>14</v>
      </c>
      <c r="D344" s="90" t="s">
        <v>428</v>
      </c>
      <c r="E344" s="90" t="s">
        <v>357</v>
      </c>
      <c r="F344" s="90"/>
      <c r="G344" s="157">
        <v>34086.7</v>
      </c>
      <c r="H344" s="75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73"/>
      <c r="Y344" s="58"/>
    </row>
    <row r="345" spans="1:25" ht="32.25" outlineLevel="6" thickBot="1">
      <c r="A345" s="111" t="s">
        <v>158</v>
      </c>
      <c r="B345" s="87">
        <v>951</v>
      </c>
      <c r="C345" s="88" t="s">
        <v>14</v>
      </c>
      <c r="D345" s="88" t="s">
        <v>291</v>
      </c>
      <c r="E345" s="88" t="s">
        <v>5</v>
      </c>
      <c r="F345" s="88"/>
      <c r="G345" s="16">
        <f>G346+G350+G356+G353+G359</f>
        <v>24767.816179999998</v>
      </c>
      <c r="H345" s="75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73"/>
      <c r="Y345" s="58"/>
    </row>
    <row r="346" spans="1:25" ht="32.25" outlineLevel="6" thickBot="1">
      <c r="A346" s="5" t="s">
        <v>159</v>
      </c>
      <c r="B346" s="21">
        <v>951</v>
      </c>
      <c r="C346" s="6" t="s">
        <v>14</v>
      </c>
      <c r="D346" s="6" t="s">
        <v>292</v>
      </c>
      <c r="E346" s="6" t="s">
        <v>5</v>
      </c>
      <c r="F346" s="6"/>
      <c r="G346" s="7">
        <f>G347</f>
        <v>13034.3</v>
      </c>
      <c r="H346" s="29">
        <f aca="true" t="shared" si="34" ref="H346:X346">H347</f>
        <v>0</v>
      </c>
      <c r="I346" s="29">
        <f t="shared" si="34"/>
        <v>0</v>
      </c>
      <c r="J346" s="29">
        <f t="shared" si="34"/>
        <v>0</v>
      </c>
      <c r="K346" s="29">
        <f t="shared" si="34"/>
        <v>0</v>
      </c>
      <c r="L346" s="29">
        <f t="shared" si="34"/>
        <v>0</v>
      </c>
      <c r="M346" s="29">
        <f t="shared" si="34"/>
        <v>0</v>
      </c>
      <c r="N346" s="29">
        <f t="shared" si="34"/>
        <v>0</v>
      </c>
      <c r="O346" s="29">
        <f t="shared" si="34"/>
        <v>0</v>
      </c>
      <c r="P346" s="29">
        <f t="shared" si="34"/>
        <v>0</v>
      </c>
      <c r="Q346" s="29">
        <f t="shared" si="34"/>
        <v>0</v>
      </c>
      <c r="R346" s="29">
        <f t="shared" si="34"/>
        <v>0</v>
      </c>
      <c r="S346" s="29">
        <f t="shared" si="34"/>
        <v>0</v>
      </c>
      <c r="T346" s="29">
        <f t="shared" si="34"/>
        <v>0</v>
      </c>
      <c r="U346" s="29">
        <f t="shared" si="34"/>
        <v>0</v>
      </c>
      <c r="V346" s="29">
        <f t="shared" si="34"/>
        <v>0</v>
      </c>
      <c r="W346" s="29">
        <f t="shared" si="34"/>
        <v>0</v>
      </c>
      <c r="X346" s="71">
        <f t="shared" si="34"/>
        <v>669.14176</v>
      </c>
      <c r="Y346" s="58">
        <f>X346/G335*100</f>
        <v>1.1245982437794713</v>
      </c>
    </row>
    <row r="347" spans="1:25" ht="16.5" outlineLevel="6" thickBot="1">
      <c r="A347" s="85" t="s">
        <v>116</v>
      </c>
      <c r="B347" s="89">
        <v>951</v>
      </c>
      <c r="C347" s="90" t="s">
        <v>14</v>
      </c>
      <c r="D347" s="90" t="s">
        <v>292</v>
      </c>
      <c r="E347" s="90" t="s">
        <v>115</v>
      </c>
      <c r="F347" s="90"/>
      <c r="G347" s="95">
        <f>G348+G349</f>
        <v>13034.3</v>
      </c>
      <c r="H347" s="10">
        <f aca="true" t="shared" si="35" ref="H347:X347">H372</f>
        <v>0</v>
      </c>
      <c r="I347" s="10">
        <f t="shared" si="35"/>
        <v>0</v>
      </c>
      <c r="J347" s="10">
        <f t="shared" si="35"/>
        <v>0</v>
      </c>
      <c r="K347" s="10">
        <f t="shared" si="35"/>
        <v>0</v>
      </c>
      <c r="L347" s="10">
        <f t="shared" si="35"/>
        <v>0</v>
      </c>
      <c r="M347" s="10">
        <f t="shared" si="35"/>
        <v>0</v>
      </c>
      <c r="N347" s="10">
        <f t="shared" si="35"/>
        <v>0</v>
      </c>
      <c r="O347" s="10">
        <f t="shared" si="35"/>
        <v>0</v>
      </c>
      <c r="P347" s="10">
        <f t="shared" si="35"/>
        <v>0</v>
      </c>
      <c r="Q347" s="10">
        <f t="shared" si="35"/>
        <v>0</v>
      </c>
      <c r="R347" s="10">
        <f t="shared" si="35"/>
        <v>0</v>
      </c>
      <c r="S347" s="10">
        <f t="shared" si="35"/>
        <v>0</v>
      </c>
      <c r="T347" s="10">
        <f t="shared" si="35"/>
        <v>0</v>
      </c>
      <c r="U347" s="10">
        <f t="shared" si="35"/>
        <v>0</v>
      </c>
      <c r="V347" s="10">
        <f t="shared" si="35"/>
        <v>0</v>
      </c>
      <c r="W347" s="10">
        <f t="shared" si="35"/>
        <v>0</v>
      </c>
      <c r="X347" s="65">
        <f t="shared" si="35"/>
        <v>669.14176</v>
      </c>
      <c r="Y347" s="58">
        <f>X347/G336*100</f>
        <v>1.9271017518798943</v>
      </c>
    </row>
    <row r="348" spans="1:25" ht="48" outlineLevel="6" thickBot="1">
      <c r="A348" s="96" t="s">
        <v>197</v>
      </c>
      <c r="B348" s="89">
        <v>951</v>
      </c>
      <c r="C348" s="90" t="s">
        <v>14</v>
      </c>
      <c r="D348" s="90" t="s">
        <v>292</v>
      </c>
      <c r="E348" s="90" t="s">
        <v>85</v>
      </c>
      <c r="F348" s="90"/>
      <c r="G348" s="95">
        <v>12928.3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5"/>
      <c r="Y348" s="58"/>
    </row>
    <row r="349" spans="1:25" ht="16.5" outlineLevel="6" thickBot="1">
      <c r="A349" s="93" t="s">
        <v>83</v>
      </c>
      <c r="B349" s="89">
        <v>951</v>
      </c>
      <c r="C349" s="90" t="s">
        <v>14</v>
      </c>
      <c r="D349" s="90" t="s">
        <v>300</v>
      </c>
      <c r="E349" s="90" t="s">
        <v>84</v>
      </c>
      <c r="F349" s="90"/>
      <c r="G349" s="95">
        <v>106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5"/>
      <c r="Y349" s="58"/>
    </row>
    <row r="350" spans="1:25" ht="32.25" outlineLevel="6" thickBot="1">
      <c r="A350" s="5" t="s">
        <v>160</v>
      </c>
      <c r="B350" s="21">
        <v>951</v>
      </c>
      <c r="C350" s="6" t="s">
        <v>14</v>
      </c>
      <c r="D350" s="6" t="s">
        <v>293</v>
      </c>
      <c r="E350" s="6" t="s">
        <v>5</v>
      </c>
      <c r="F350" s="6"/>
      <c r="G350" s="7">
        <f>G351</f>
        <v>10582.9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65"/>
      <c r="Y350" s="58"/>
    </row>
    <row r="351" spans="1:25" ht="19.5" customHeight="1" outlineLevel="6" thickBot="1">
      <c r="A351" s="85" t="s">
        <v>116</v>
      </c>
      <c r="B351" s="89">
        <v>951</v>
      </c>
      <c r="C351" s="90" t="s">
        <v>14</v>
      </c>
      <c r="D351" s="90" t="s">
        <v>293</v>
      </c>
      <c r="E351" s="90" t="s">
        <v>115</v>
      </c>
      <c r="F351" s="90"/>
      <c r="G351" s="95">
        <f>G352</f>
        <v>10582.9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65"/>
      <c r="Y351" s="58"/>
    </row>
    <row r="352" spans="1:25" ht="48" outlineLevel="6" thickBot="1">
      <c r="A352" s="96" t="s">
        <v>197</v>
      </c>
      <c r="B352" s="89">
        <v>951</v>
      </c>
      <c r="C352" s="90" t="s">
        <v>14</v>
      </c>
      <c r="D352" s="90" t="s">
        <v>293</v>
      </c>
      <c r="E352" s="90" t="s">
        <v>85</v>
      </c>
      <c r="F352" s="90"/>
      <c r="G352" s="95">
        <v>10582.9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65"/>
      <c r="Y352" s="58"/>
    </row>
    <row r="353" spans="1:25" ht="32.25" outlineLevel="6" thickBot="1">
      <c r="A353" s="5" t="s">
        <v>424</v>
      </c>
      <c r="B353" s="21">
        <v>951</v>
      </c>
      <c r="C353" s="6" t="s">
        <v>14</v>
      </c>
      <c r="D353" s="6" t="s">
        <v>425</v>
      </c>
      <c r="E353" s="6" t="s">
        <v>5</v>
      </c>
      <c r="F353" s="6"/>
      <c r="G353" s="143">
        <f>G354</f>
        <v>1000</v>
      </c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65"/>
      <c r="Y353" s="58"/>
    </row>
    <row r="354" spans="1:25" ht="16.5" outlineLevel="6" thickBot="1">
      <c r="A354" s="85" t="s">
        <v>116</v>
      </c>
      <c r="B354" s="89">
        <v>951</v>
      </c>
      <c r="C354" s="90" t="s">
        <v>14</v>
      </c>
      <c r="D354" s="90" t="s">
        <v>425</v>
      </c>
      <c r="E354" s="90" t="s">
        <v>115</v>
      </c>
      <c r="F354" s="90"/>
      <c r="G354" s="139">
        <f>G355</f>
        <v>1000</v>
      </c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65"/>
      <c r="Y354" s="58"/>
    </row>
    <row r="355" spans="1:25" ht="48" outlineLevel="6" thickBot="1">
      <c r="A355" s="96" t="s">
        <v>197</v>
      </c>
      <c r="B355" s="89">
        <v>951</v>
      </c>
      <c r="C355" s="90" t="s">
        <v>14</v>
      </c>
      <c r="D355" s="90" t="s">
        <v>425</v>
      </c>
      <c r="E355" s="90" t="s">
        <v>85</v>
      </c>
      <c r="F355" s="90"/>
      <c r="G355" s="139">
        <v>1000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65"/>
      <c r="Y355" s="58"/>
    </row>
    <row r="356" spans="1:25" ht="32.25" outlineLevel="6" thickBot="1">
      <c r="A356" s="5" t="s">
        <v>408</v>
      </c>
      <c r="B356" s="21">
        <v>951</v>
      </c>
      <c r="C356" s="6" t="s">
        <v>14</v>
      </c>
      <c r="D356" s="6" t="s">
        <v>409</v>
      </c>
      <c r="E356" s="6" t="s">
        <v>5</v>
      </c>
      <c r="F356" s="6"/>
      <c r="G356" s="143">
        <f>G357</f>
        <v>146.09618</v>
      </c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65"/>
      <c r="Y356" s="58"/>
    </row>
    <row r="357" spans="1:25" ht="16.5" outlineLevel="6" thickBot="1">
      <c r="A357" s="85" t="s">
        <v>116</v>
      </c>
      <c r="B357" s="89">
        <v>951</v>
      </c>
      <c r="C357" s="90" t="s">
        <v>14</v>
      </c>
      <c r="D357" s="90" t="s">
        <v>409</v>
      </c>
      <c r="E357" s="90" t="s">
        <v>115</v>
      </c>
      <c r="F357" s="90"/>
      <c r="G357" s="139">
        <f>G358</f>
        <v>146.09618</v>
      </c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65"/>
      <c r="Y357" s="58"/>
    </row>
    <row r="358" spans="1:25" ht="16.5" outlineLevel="6" thickBot="1">
      <c r="A358" s="96" t="s">
        <v>83</v>
      </c>
      <c r="B358" s="89">
        <v>951</v>
      </c>
      <c r="C358" s="90" t="s">
        <v>14</v>
      </c>
      <c r="D358" s="90" t="s">
        <v>409</v>
      </c>
      <c r="E358" s="90" t="s">
        <v>84</v>
      </c>
      <c r="F358" s="90"/>
      <c r="G358" s="139">
        <v>146.09618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65"/>
      <c r="Y358" s="58"/>
    </row>
    <row r="359" spans="1:25" ht="48" outlineLevel="6" thickBot="1">
      <c r="A359" s="5" t="s">
        <v>449</v>
      </c>
      <c r="B359" s="21">
        <v>951</v>
      </c>
      <c r="C359" s="6" t="s">
        <v>14</v>
      </c>
      <c r="D359" s="6" t="s">
        <v>448</v>
      </c>
      <c r="E359" s="6" t="s">
        <v>5</v>
      </c>
      <c r="F359" s="6"/>
      <c r="G359" s="143">
        <f>G360</f>
        <v>4.52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65"/>
      <c r="Y359" s="58"/>
    </row>
    <row r="360" spans="1:25" ht="16.5" outlineLevel="6" thickBot="1">
      <c r="A360" s="85" t="s">
        <v>116</v>
      </c>
      <c r="B360" s="89">
        <v>951</v>
      </c>
      <c r="C360" s="90" t="s">
        <v>14</v>
      </c>
      <c r="D360" s="90" t="s">
        <v>448</v>
      </c>
      <c r="E360" s="90" t="s">
        <v>115</v>
      </c>
      <c r="F360" s="90"/>
      <c r="G360" s="139">
        <f>G361</f>
        <v>4.52</v>
      </c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65"/>
      <c r="Y360" s="58"/>
    </row>
    <row r="361" spans="1:25" ht="16.5" outlineLevel="6" thickBot="1">
      <c r="A361" s="96" t="s">
        <v>83</v>
      </c>
      <c r="B361" s="89">
        <v>951</v>
      </c>
      <c r="C361" s="90" t="s">
        <v>14</v>
      </c>
      <c r="D361" s="90" t="s">
        <v>448</v>
      </c>
      <c r="E361" s="90" t="s">
        <v>84</v>
      </c>
      <c r="F361" s="90"/>
      <c r="G361" s="139">
        <v>4.52</v>
      </c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65"/>
      <c r="Y361" s="58"/>
    </row>
    <row r="362" spans="1:25" ht="32.25" outlineLevel="6" thickBot="1">
      <c r="A362" s="111" t="s">
        <v>452</v>
      </c>
      <c r="B362" s="87">
        <v>951</v>
      </c>
      <c r="C362" s="88" t="s">
        <v>14</v>
      </c>
      <c r="D362" s="88" t="s">
        <v>451</v>
      </c>
      <c r="E362" s="88" t="s">
        <v>5</v>
      </c>
      <c r="F362" s="88"/>
      <c r="G362" s="140">
        <f>G363</f>
        <v>10</v>
      </c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65"/>
      <c r="Y362" s="58"/>
    </row>
    <row r="363" spans="1:25" ht="32.25" outlineLevel="6" thickBot="1">
      <c r="A363" s="5" t="s">
        <v>461</v>
      </c>
      <c r="B363" s="21">
        <v>951</v>
      </c>
      <c r="C363" s="6" t="s">
        <v>14</v>
      </c>
      <c r="D363" s="6" t="s">
        <v>450</v>
      </c>
      <c r="E363" s="6" t="s">
        <v>5</v>
      </c>
      <c r="F363" s="6"/>
      <c r="G363" s="143">
        <f>G364</f>
        <v>10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65"/>
      <c r="Y363" s="58"/>
    </row>
    <row r="364" spans="1:25" ht="16.5" outlineLevel="6" thickBot="1">
      <c r="A364" s="85" t="s">
        <v>116</v>
      </c>
      <c r="B364" s="89">
        <v>951</v>
      </c>
      <c r="C364" s="90" t="s">
        <v>14</v>
      </c>
      <c r="D364" s="90" t="s">
        <v>450</v>
      </c>
      <c r="E364" s="90" t="s">
        <v>91</v>
      </c>
      <c r="F364" s="90"/>
      <c r="G364" s="139">
        <f>G365</f>
        <v>10</v>
      </c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65"/>
      <c r="Y364" s="58"/>
    </row>
    <row r="365" spans="1:25" ht="48" outlineLevel="6" thickBot="1">
      <c r="A365" s="96" t="s">
        <v>197</v>
      </c>
      <c r="B365" s="89">
        <v>951</v>
      </c>
      <c r="C365" s="90" t="s">
        <v>14</v>
      </c>
      <c r="D365" s="90" t="s">
        <v>450</v>
      </c>
      <c r="E365" s="90" t="s">
        <v>92</v>
      </c>
      <c r="F365" s="90"/>
      <c r="G365" s="139">
        <v>10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65"/>
      <c r="Y365" s="58"/>
    </row>
    <row r="366" spans="1:25" ht="16.5" outlineLevel="6" thickBot="1">
      <c r="A366" s="8" t="s">
        <v>221</v>
      </c>
      <c r="B366" s="19">
        <v>951</v>
      </c>
      <c r="C366" s="9" t="s">
        <v>14</v>
      </c>
      <c r="D366" s="9" t="s">
        <v>294</v>
      </c>
      <c r="E366" s="9" t="s">
        <v>5</v>
      </c>
      <c r="F366" s="9"/>
      <c r="G366" s="10">
        <f>G367</f>
        <v>80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65"/>
      <c r="Y366" s="58"/>
    </row>
    <row r="367" spans="1:25" ht="48" outlineLevel="6" thickBot="1">
      <c r="A367" s="77" t="s">
        <v>161</v>
      </c>
      <c r="B367" s="21">
        <v>951</v>
      </c>
      <c r="C367" s="6" t="s">
        <v>14</v>
      </c>
      <c r="D367" s="6" t="s">
        <v>295</v>
      </c>
      <c r="E367" s="6" t="s">
        <v>5</v>
      </c>
      <c r="F367" s="6"/>
      <c r="G367" s="7">
        <f>G368</f>
        <v>80</v>
      </c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65"/>
      <c r="Y367" s="58"/>
    </row>
    <row r="368" spans="1:25" ht="18.75" customHeight="1" outlineLevel="6" thickBot="1">
      <c r="A368" s="85" t="s">
        <v>96</v>
      </c>
      <c r="B368" s="89">
        <v>951</v>
      </c>
      <c r="C368" s="90" t="s">
        <v>14</v>
      </c>
      <c r="D368" s="90" t="s">
        <v>295</v>
      </c>
      <c r="E368" s="90" t="s">
        <v>91</v>
      </c>
      <c r="F368" s="90"/>
      <c r="G368" s="95">
        <f>G369</f>
        <v>80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65"/>
      <c r="Y368" s="58"/>
    </row>
    <row r="369" spans="1:25" ht="32.25" outlineLevel="6" thickBot="1">
      <c r="A369" s="85" t="s">
        <v>97</v>
      </c>
      <c r="B369" s="89">
        <v>951</v>
      </c>
      <c r="C369" s="90" t="s">
        <v>14</v>
      </c>
      <c r="D369" s="90" t="s">
        <v>295</v>
      </c>
      <c r="E369" s="90" t="s">
        <v>92</v>
      </c>
      <c r="F369" s="90"/>
      <c r="G369" s="95">
        <v>80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65"/>
      <c r="Y369" s="58"/>
    </row>
    <row r="370" spans="1:25" ht="32.25" outlineLevel="6" thickBot="1">
      <c r="A370" s="8" t="s">
        <v>422</v>
      </c>
      <c r="B370" s="19">
        <v>951</v>
      </c>
      <c r="C370" s="9" t="s">
        <v>14</v>
      </c>
      <c r="D370" s="9" t="s">
        <v>296</v>
      </c>
      <c r="E370" s="9" t="s">
        <v>5</v>
      </c>
      <c r="F370" s="9"/>
      <c r="G370" s="10">
        <f>G371</f>
        <v>50</v>
      </c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65"/>
      <c r="Y370" s="58"/>
    </row>
    <row r="371" spans="1:25" ht="32.25" outlineLevel="6" thickBot="1">
      <c r="A371" s="77" t="s">
        <v>162</v>
      </c>
      <c r="B371" s="21">
        <v>951</v>
      </c>
      <c r="C371" s="6" t="s">
        <v>14</v>
      </c>
      <c r="D371" s="6" t="s">
        <v>297</v>
      </c>
      <c r="E371" s="6" t="s">
        <v>5</v>
      </c>
      <c r="F371" s="6"/>
      <c r="G371" s="7">
        <f>G372</f>
        <v>50</v>
      </c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65"/>
      <c r="Y371" s="58"/>
    </row>
    <row r="372" spans="1:25" ht="32.25" outlineLevel="6" thickBot="1">
      <c r="A372" s="85" t="s">
        <v>96</v>
      </c>
      <c r="B372" s="89">
        <v>951</v>
      </c>
      <c r="C372" s="90" t="s">
        <v>14</v>
      </c>
      <c r="D372" s="90" t="s">
        <v>297</v>
      </c>
      <c r="E372" s="90" t="s">
        <v>91</v>
      </c>
      <c r="F372" s="90"/>
      <c r="G372" s="95">
        <f>G373</f>
        <v>50</v>
      </c>
      <c r="H372" s="12">
        <f aca="true" t="shared" si="36" ref="H372:X372">H373</f>
        <v>0</v>
      </c>
      <c r="I372" s="12">
        <f t="shared" si="36"/>
        <v>0</v>
      </c>
      <c r="J372" s="12">
        <f t="shared" si="36"/>
        <v>0</v>
      </c>
      <c r="K372" s="12">
        <f t="shared" si="36"/>
        <v>0</v>
      </c>
      <c r="L372" s="12">
        <f t="shared" si="36"/>
        <v>0</v>
      </c>
      <c r="M372" s="12">
        <f t="shared" si="36"/>
        <v>0</v>
      </c>
      <c r="N372" s="12">
        <f t="shared" si="36"/>
        <v>0</v>
      </c>
      <c r="O372" s="12">
        <f t="shared" si="36"/>
        <v>0</v>
      </c>
      <c r="P372" s="12">
        <f t="shared" si="36"/>
        <v>0</v>
      </c>
      <c r="Q372" s="12">
        <f t="shared" si="36"/>
        <v>0</v>
      </c>
      <c r="R372" s="12">
        <f t="shared" si="36"/>
        <v>0</v>
      </c>
      <c r="S372" s="12">
        <f t="shared" si="36"/>
        <v>0</v>
      </c>
      <c r="T372" s="12">
        <f t="shared" si="36"/>
        <v>0</v>
      </c>
      <c r="U372" s="12">
        <f t="shared" si="36"/>
        <v>0</v>
      </c>
      <c r="V372" s="12">
        <f t="shared" si="36"/>
        <v>0</v>
      </c>
      <c r="W372" s="12">
        <f t="shared" si="36"/>
        <v>0</v>
      </c>
      <c r="X372" s="66">
        <f t="shared" si="36"/>
        <v>669.14176</v>
      </c>
      <c r="Y372" s="58">
        <f>X372/G366*100</f>
        <v>836.4272</v>
      </c>
    </row>
    <row r="373" spans="1:25" ht="32.25" outlineLevel="6" thickBot="1">
      <c r="A373" s="85" t="s">
        <v>97</v>
      </c>
      <c r="B373" s="89">
        <v>951</v>
      </c>
      <c r="C373" s="90" t="s">
        <v>14</v>
      </c>
      <c r="D373" s="90" t="s">
        <v>297</v>
      </c>
      <c r="E373" s="90" t="s">
        <v>92</v>
      </c>
      <c r="F373" s="90"/>
      <c r="G373" s="95">
        <v>50</v>
      </c>
      <c r="H373" s="24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41"/>
      <c r="X373" s="64">
        <v>669.14176</v>
      </c>
      <c r="Y373" s="58">
        <f>X373/G367*100</f>
        <v>836.4272</v>
      </c>
    </row>
    <row r="374" spans="1:25" ht="19.5" outlineLevel="6" thickBot="1">
      <c r="A374" s="8" t="s">
        <v>222</v>
      </c>
      <c r="B374" s="19">
        <v>951</v>
      </c>
      <c r="C374" s="9" t="s">
        <v>14</v>
      </c>
      <c r="D374" s="9" t="s">
        <v>298</v>
      </c>
      <c r="E374" s="9" t="s">
        <v>5</v>
      </c>
      <c r="F374" s="9"/>
      <c r="G374" s="10">
        <f>G375</f>
        <v>0</v>
      </c>
      <c r="H374" s="75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73"/>
      <c r="Y374" s="58"/>
    </row>
    <row r="375" spans="1:25" ht="32.25" outlineLevel="6" thickBot="1">
      <c r="A375" s="77" t="s">
        <v>163</v>
      </c>
      <c r="B375" s="21">
        <v>951</v>
      </c>
      <c r="C375" s="6" t="s">
        <v>14</v>
      </c>
      <c r="D375" s="6" t="s">
        <v>299</v>
      </c>
      <c r="E375" s="6" t="s">
        <v>5</v>
      </c>
      <c r="F375" s="6"/>
      <c r="G375" s="7">
        <f>G376</f>
        <v>0</v>
      </c>
      <c r="H375" s="75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73"/>
      <c r="Y375" s="58"/>
    </row>
    <row r="376" spans="1:25" ht="18.75" customHeight="1" outlineLevel="6" thickBot="1">
      <c r="A376" s="85" t="s">
        <v>96</v>
      </c>
      <c r="B376" s="89">
        <v>951</v>
      </c>
      <c r="C376" s="90" t="s">
        <v>14</v>
      </c>
      <c r="D376" s="90" t="s">
        <v>299</v>
      </c>
      <c r="E376" s="90" t="s">
        <v>91</v>
      </c>
      <c r="F376" s="90"/>
      <c r="G376" s="95">
        <f>G377</f>
        <v>0</v>
      </c>
      <c r="H376" s="75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73"/>
      <c r="Y376" s="58"/>
    </row>
    <row r="377" spans="1:25" ht="32.25" outlineLevel="6" thickBot="1">
      <c r="A377" s="85" t="s">
        <v>97</v>
      </c>
      <c r="B377" s="89">
        <v>951</v>
      </c>
      <c r="C377" s="90" t="s">
        <v>14</v>
      </c>
      <c r="D377" s="90" t="s">
        <v>299</v>
      </c>
      <c r="E377" s="90" t="s">
        <v>92</v>
      </c>
      <c r="F377" s="90"/>
      <c r="G377" s="95">
        <v>0</v>
      </c>
      <c r="H377" s="75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73"/>
      <c r="Y377" s="58"/>
    </row>
    <row r="378" spans="1:25" ht="19.5" outlineLevel="6" thickBot="1">
      <c r="A378" s="105" t="s">
        <v>44</v>
      </c>
      <c r="B378" s="18">
        <v>951</v>
      </c>
      <c r="C378" s="14" t="s">
        <v>43</v>
      </c>
      <c r="D378" s="14" t="s">
        <v>246</v>
      </c>
      <c r="E378" s="14" t="s">
        <v>5</v>
      </c>
      <c r="F378" s="14"/>
      <c r="G378" s="171">
        <f>G379+G385+G397+G391</f>
        <v>22436.62938</v>
      </c>
      <c r="H378" s="75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73"/>
      <c r="Y378" s="58"/>
    </row>
    <row r="379" spans="1:25" ht="19.5" outlineLevel="6" thickBot="1">
      <c r="A379" s="121" t="s">
        <v>36</v>
      </c>
      <c r="B379" s="18">
        <v>951</v>
      </c>
      <c r="C379" s="39" t="s">
        <v>15</v>
      </c>
      <c r="D379" s="39" t="s">
        <v>246</v>
      </c>
      <c r="E379" s="39" t="s">
        <v>5</v>
      </c>
      <c r="F379" s="39"/>
      <c r="G379" s="116">
        <f>G380</f>
        <v>732</v>
      </c>
      <c r="H379" s="75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73"/>
      <c r="Y379" s="58"/>
    </row>
    <row r="380" spans="1:25" ht="32.25" outlineLevel="6" thickBot="1">
      <c r="A380" s="109" t="s">
        <v>131</v>
      </c>
      <c r="B380" s="19">
        <v>951</v>
      </c>
      <c r="C380" s="9" t="s">
        <v>15</v>
      </c>
      <c r="D380" s="9" t="s">
        <v>247</v>
      </c>
      <c r="E380" s="9" t="s">
        <v>5</v>
      </c>
      <c r="F380" s="9"/>
      <c r="G380" s="10">
        <f>G381</f>
        <v>732</v>
      </c>
      <c r="H380" s="75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73"/>
      <c r="Y380" s="58"/>
    </row>
    <row r="381" spans="1:25" ht="35.25" customHeight="1" outlineLevel="6" thickBot="1">
      <c r="A381" s="109" t="s">
        <v>132</v>
      </c>
      <c r="B381" s="19">
        <v>951</v>
      </c>
      <c r="C381" s="11" t="s">
        <v>15</v>
      </c>
      <c r="D381" s="11" t="s">
        <v>248</v>
      </c>
      <c r="E381" s="11" t="s">
        <v>5</v>
      </c>
      <c r="F381" s="11"/>
      <c r="G381" s="12">
        <f>G382</f>
        <v>732</v>
      </c>
      <c r="H381" s="75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73"/>
      <c r="Y381" s="58"/>
    </row>
    <row r="382" spans="1:25" ht="32.25" outlineLevel="6" thickBot="1">
      <c r="A382" s="91" t="s">
        <v>164</v>
      </c>
      <c r="B382" s="87">
        <v>951</v>
      </c>
      <c r="C382" s="88" t="s">
        <v>15</v>
      </c>
      <c r="D382" s="88" t="s">
        <v>301</v>
      </c>
      <c r="E382" s="88" t="s">
        <v>5</v>
      </c>
      <c r="F382" s="88"/>
      <c r="G382" s="16">
        <f>G383</f>
        <v>732</v>
      </c>
      <c r="H382" s="75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73"/>
      <c r="Y382" s="58"/>
    </row>
    <row r="383" spans="1:25" ht="18" customHeight="1" outlineLevel="6" thickBot="1">
      <c r="A383" s="5" t="s">
        <v>120</v>
      </c>
      <c r="B383" s="21">
        <v>951</v>
      </c>
      <c r="C383" s="6" t="s">
        <v>15</v>
      </c>
      <c r="D383" s="6" t="s">
        <v>301</v>
      </c>
      <c r="E383" s="6" t="s">
        <v>118</v>
      </c>
      <c r="F383" s="6"/>
      <c r="G383" s="7">
        <f>G384</f>
        <v>732</v>
      </c>
      <c r="H383" s="75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73"/>
      <c r="Y383" s="58"/>
    </row>
    <row r="384" spans="1:25" ht="32.25" outlineLevel="6" thickBot="1">
      <c r="A384" s="85" t="s">
        <v>121</v>
      </c>
      <c r="B384" s="89">
        <v>951</v>
      </c>
      <c r="C384" s="90" t="s">
        <v>15</v>
      </c>
      <c r="D384" s="90" t="s">
        <v>301</v>
      </c>
      <c r="E384" s="90" t="s">
        <v>119</v>
      </c>
      <c r="F384" s="90"/>
      <c r="G384" s="95">
        <v>732</v>
      </c>
      <c r="H384" s="75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73"/>
      <c r="Y384" s="58"/>
    </row>
    <row r="385" spans="1:25" ht="19.5" outlineLevel="6" thickBot="1">
      <c r="A385" s="121" t="s">
        <v>37</v>
      </c>
      <c r="B385" s="18">
        <v>951</v>
      </c>
      <c r="C385" s="39" t="s">
        <v>16</v>
      </c>
      <c r="D385" s="39" t="s">
        <v>246</v>
      </c>
      <c r="E385" s="39" t="s">
        <v>5</v>
      </c>
      <c r="F385" s="39"/>
      <c r="G385" s="116">
        <f>G386</f>
        <v>1414.5768</v>
      </c>
      <c r="H385" s="75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73"/>
      <c r="Y385" s="58"/>
    </row>
    <row r="386" spans="1:25" ht="19.5" outlineLevel="6" thickBot="1">
      <c r="A386" s="13" t="s">
        <v>141</v>
      </c>
      <c r="B386" s="19">
        <v>951</v>
      </c>
      <c r="C386" s="9" t="s">
        <v>16</v>
      </c>
      <c r="D386" s="9" t="s">
        <v>246</v>
      </c>
      <c r="E386" s="9" t="s">
        <v>5</v>
      </c>
      <c r="F386" s="9"/>
      <c r="G386" s="138">
        <f>G387</f>
        <v>1414.5768</v>
      </c>
      <c r="H386" s="75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73"/>
      <c r="Y386" s="58"/>
    </row>
    <row r="387" spans="1:25" ht="19.5" outlineLevel="6" thickBot="1">
      <c r="A387" s="8" t="s">
        <v>223</v>
      </c>
      <c r="B387" s="19">
        <v>951</v>
      </c>
      <c r="C387" s="9" t="s">
        <v>16</v>
      </c>
      <c r="D387" s="9" t="s">
        <v>302</v>
      </c>
      <c r="E387" s="9" t="s">
        <v>5</v>
      </c>
      <c r="F387" s="9"/>
      <c r="G387" s="10">
        <f>G388</f>
        <v>1414.5768</v>
      </c>
      <c r="H387" s="29" t="e">
        <f>H388+#REF!</f>
        <v>#REF!</v>
      </c>
      <c r="I387" s="29" t="e">
        <f>I388+#REF!</f>
        <v>#REF!</v>
      </c>
      <c r="J387" s="29" t="e">
        <f>J388+#REF!</f>
        <v>#REF!</v>
      </c>
      <c r="K387" s="29" t="e">
        <f>K388+#REF!</f>
        <v>#REF!</v>
      </c>
      <c r="L387" s="29" t="e">
        <f>L388+#REF!</f>
        <v>#REF!</v>
      </c>
      <c r="M387" s="29" t="e">
        <f>M388+#REF!</f>
        <v>#REF!</v>
      </c>
      <c r="N387" s="29" t="e">
        <f>N388+#REF!</f>
        <v>#REF!</v>
      </c>
      <c r="O387" s="29" t="e">
        <f>O388+#REF!</f>
        <v>#REF!</v>
      </c>
      <c r="P387" s="29" t="e">
        <f>P388+#REF!</f>
        <v>#REF!</v>
      </c>
      <c r="Q387" s="29" t="e">
        <f>Q388+#REF!</f>
        <v>#REF!</v>
      </c>
      <c r="R387" s="29" t="e">
        <f>R388+#REF!</f>
        <v>#REF!</v>
      </c>
      <c r="S387" s="29" t="e">
        <f>S388+#REF!</f>
        <v>#REF!</v>
      </c>
      <c r="T387" s="29" t="e">
        <f>T388+#REF!</f>
        <v>#REF!</v>
      </c>
      <c r="U387" s="29" t="e">
        <f>U388+#REF!</f>
        <v>#REF!</v>
      </c>
      <c r="V387" s="29" t="e">
        <f>V388+#REF!</f>
        <v>#REF!</v>
      </c>
      <c r="W387" s="29" t="e">
        <f>W388+#REF!</f>
        <v>#REF!</v>
      </c>
      <c r="X387" s="71" t="e">
        <f>X388+#REF!</f>
        <v>#REF!</v>
      </c>
      <c r="Y387" s="58" t="e">
        <f>X387/G380*100</f>
        <v>#REF!</v>
      </c>
    </row>
    <row r="388" spans="1:25" ht="48" outlineLevel="6" thickBot="1">
      <c r="A388" s="111" t="s">
        <v>376</v>
      </c>
      <c r="B388" s="87">
        <v>951</v>
      </c>
      <c r="C388" s="88" t="s">
        <v>16</v>
      </c>
      <c r="D388" s="88" t="s">
        <v>375</v>
      </c>
      <c r="E388" s="88" t="s">
        <v>5</v>
      </c>
      <c r="F388" s="88"/>
      <c r="G388" s="16">
        <f>G389</f>
        <v>1414.5768</v>
      </c>
      <c r="H388" s="31" t="e">
        <f aca="true" t="shared" si="37" ref="H388:X389">H389</f>
        <v>#REF!</v>
      </c>
      <c r="I388" s="31" t="e">
        <f t="shared" si="37"/>
        <v>#REF!</v>
      </c>
      <c r="J388" s="31" t="e">
        <f t="shared" si="37"/>
        <v>#REF!</v>
      </c>
      <c r="K388" s="31" t="e">
        <f t="shared" si="37"/>
        <v>#REF!</v>
      </c>
      <c r="L388" s="31" t="e">
        <f t="shared" si="37"/>
        <v>#REF!</v>
      </c>
      <c r="M388" s="31" t="e">
        <f t="shared" si="37"/>
        <v>#REF!</v>
      </c>
      <c r="N388" s="31" t="e">
        <f t="shared" si="37"/>
        <v>#REF!</v>
      </c>
      <c r="O388" s="31" t="e">
        <f t="shared" si="37"/>
        <v>#REF!</v>
      </c>
      <c r="P388" s="31" t="e">
        <f t="shared" si="37"/>
        <v>#REF!</v>
      </c>
      <c r="Q388" s="31" t="e">
        <f t="shared" si="37"/>
        <v>#REF!</v>
      </c>
      <c r="R388" s="31" t="e">
        <f t="shared" si="37"/>
        <v>#REF!</v>
      </c>
      <c r="S388" s="31" t="e">
        <f t="shared" si="37"/>
        <v>#REF!</v>
      </c>
      <c r="T388" s="31" t="e">
        <f t="shared" si="37"/>
        <v>#REF!</v>
      </c>
      <c r="U388" s="31" t="e">
        <f t="shared" si="37"/>
        <v>#REF!</v>
      </c>
      <c r="V388" s="31" t="e">
        <f t="shared" si="37"/>
        <v>#REF!</v>
      </c>
      <c r="W388" s="31" t="e">
        <f t="shared" si="37"/>
        <v>#REF!</v>
      </c>
      <c r="X388" s="65" t="e">
        <f t="shared" si="37"/>
        <v>#REF!</v>
      </c>
      <c r="Y388" s="58" t="e">
        <f>X388/G381*100</f>
        <v>#REF!</v>
      </c>
    </row>
    <row r="389" spans="1:25" ht="32.25" outlineLevel="6" thickBot="1">
      <c r="A389" s="5" t="s">
        <v>102</v>
      </c>
      <c r="B389" s="21">
        <v>951</v>
      </c>
      <c r="C389" s="6" t="s">
        <v>16</v>
      </c>
      <c r="D389" s="6" t="s">
        <v>375</v>
      </c>
      <c r="E389" s="6" t="s">
        <v>101</v>
      </c>
      <c r="F389" s="6"/>
      <c r="G389" s="7">
        <f>G390</f>
        <v>1414.5768</v>
      </c>
      <c r="H389" s="32" t="e">
        <f t="shared" si="37"/>
        <v>#REF!</v>
      </c>
      <c r="I389" s="32" t="e">
        <f t="shared" si="37"/>
        <v>#REF!</v>
      </c>
      <c r="J389" s="32" t="e">
        <f t="shared" si="37"/>
        <v>#REF!</v>
      </c>
      <c r="K389" s="32" t="e">
        <f t="shared" si="37"/>
        <v>#REF!</v>
      </c>
      <c r="L389" s="32" t="e">
        <f t="shared" si="37"/>
        <v>#REF!</v>
      </c>
      <c r="M389" s="32" t="e">
        <f t="shared" si="37"/>
        <v>#REF!</v>
      </c>
      <c r="N389" s="32" t="e">
        <f t="shared" si="37"/>
        <v>#REF!</v>
      </c>
      <c r="O389" s="32" t="e">
        <f t="shared" si="37"/>
        <v>#REF!</v>
      </c>
      <c r="P389" s="32" t="e">
        <f t="shared" si="37"/>
        <v>#REF!</v>
      </c>
      <c r="Q389" s="32" t="e">
        <f t="shared" si="37"/>
        <v>#REF!</v>
      </c>
      <c r="R389" s="32" t="e">
        <f t="shared" si="37"/>
        <v>#REF!</v>
      </c>
      <c r="S389" s="32" t="e">
        <f t="shared" si="37"/>
        <v>#REF!</v>
      </c>
      <c r="T389" s="32" t="e">
        <f t="shared" si="37"/>
        <v>#REF!</v>
      </c>
      <c r="U389" s="32" t="e">
        <f t="shared" si="37"/>
        <v>#REF!</v>
      </c>
      <c r="V389" s="32" t="e">
        <f t="shared" si="37"/>
        <v>#REF!</v>
      </c>
      <c r="W389" s="32" t="e">
        <f t="shared" si="37"/>
        <v>#REF!</v>
      </c>
      <c r="X389" s="66" t="e">
        <f t="shared" si="37"/>
        <v>#REF!</v>
      </c>
      <c r="Y389" s="58" t="e">
        <f>X389/G382*100</f>
        <v>#REF!</v>
      </c>
    </row>
    <row r="390" spans="1:25" ht="16.5" outlineLevel="6" thickBot="1">
      <c r="A390" s="85" t="s">
        <v>123</v>
      </c>
      <c r="B390" s="89">
        <v>951</v>
      </c>
      <c r="C390" s="90" t="s">
        <v>16</v>
      </c>
      <c r="D390" s="90" t="s">
        <v>375</v>
      </c>
      <c r="E390" s="90" t="s">
        <v>122</v>
      </c>
      <c r="F390" s="90"/>
      <c r="G390" s="139">
        <v>1414.5768</v>
      </c>
      <c r="H390" s="34" t="e">
        <f>#REF!</f>
        <v>#REF!</v>
      </c>
      <c r="I390" s="34" t="e">
        <f>#REF!</f>
        <v>#REF!</v>
      </c>
      <c r="J390" s="34" t="e">
        <f>#REF!</f>
        <v>#REF!</v>
      </c>
      <c r="K390" s="34" t="e">
        <f>#REF!</f>
        <v>#REF!</v>
      </c>
      <c r="L390" s="34" t="e">
        <f>#REF!</f>
        <v>#REF!</v>
      </c>
      <c r="M390" s="34" t="e">
        <f>#REF!</f>
        <v>#REF!</v>
      </c>
      <c r="N390" s="34" t="e">
        <f>#REF!</f>
        <v>#REF!</v>
      </c>
      <c r="O390" s="34" t="e">
        <f>#REF!</f>
        <v>#REF!</v>
      </c>
      <c r="P390" s="34" t="e">
        <f>#REF!</f>
        <v>#REF!</v>
      </c>
      <c r="Q390" s="34" t="e">
        <f>#REF!</f>
        <v>#REF!</v>
      </c>
      <c r="R390" s="34" t="e">
        <f>#REF!</f>
        <v>#REF!</v>
      </c>
      <c r="S390" s="34" t="e">
        <f>#REF!</f>
        <v>#REF!</v>
      </c>
      <c r="T390" s="34" t="e">
        <f>#REF!</f>
        <v>#REF!</v>
      </c>
      <c r="U390" s="34" t="e">
        <f>#REF!</f>
        <v>#REF!</v>
      </c>
      <c r="V390" s="34" t="e">
        <f>#REF!</f>
        <v>#REF!</v>
      </c>
      <c r="W390" s="34" t="e">
        <f>#REF!</f>
        <v>#REF!</v>
      </c>
      <c r="X390" s="67" t="e">
        <f>#REF!</f>
        <v>#REF!</v>
      </c>
      <c r="Y390" s="58" t="e">
        <f>X390/G383*100</f>
        <v>#REF!</v>
      </c>
    </row>
    <row r="391" spans="1:25" ht="16.5" outlineLevel="6" thickBot="1">
      <c r="A391" s="121" t="s">
        <v>40</v>
      </c>
      <c r="B391" s="18">
        <v>951</v>
      </c>
      <c r="C391" s="39" t="s">
        <v>21</v>
      </c>
      <c r="D391" s="39" t="s">
        <v>246</v>
      </c>
      <c r="E391" s="39" t="s">
        <v>5</v>
      </c>
      <c r="F391" s="39"/>
      <c r="G391" s="116">
        <f>G392</f>
        <v>20190.05258</v>
      </c>
      <c r="H391" s="54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80"/>
      <c r="Y391" s="58"/>
    </row>
    <row r="392" spans="1:25" ht="16.5" outlineLevel="6" thickBot="1">
      <c r="A392" s="13" t="s">
        <v>141</v>
      </c>
      <c r="B392" s="19">
        <v>951</v>
      </c>
      <c r="C392" s="9" t="s">
        <v>21</v>
      </c>
      <c r="D392" s="9" t="s">
        <v>246</v>
      </c>
      <c r="E392" s="9" t="s">
        <v>5</v>
      </c>
      <c r="F392" s="9"/>
      <c r="G392" s="138">
        <f>G393</f>
        <v>20190.05258</v>
      </c>
      <c r="H392" s="54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80"/>
      <c r="Y392" s="58"/>
    </row>
    <row r="393" spans="1:25" ht="33" customHeight="1" outlineLevel="6" thickBot="1">
      <c r="A393" s="8" t="s">
        <v>392</v>
      </c>
      <c r="B393" s="19">
        <v>951</v>
      </c>
      <c r="C393" s="9" t="s">
        <v>21</v>
      </c>
      <c r="D393" s="9" t="s">
        <v>366</v>
      </c>
      <c r="E393" s="9" t="s">
        <v>5</v>
      </c>
      <c r="F393" s="9"/>
      <c r="G393" s="138">
        <f>G394</f>
        <v>20190.05258</v>
      </c>
      <c r="H393" s="54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80"/>
      <c r="Y393" s="58"/>
    </row>
    <row r="394" spans="1:25" ht="48" outlineLevel="6" thickBot="1">
      <c r="A394" s="111" t="s">
        <v>416</v>
      </c>
      <c r="B394" s="87">
        <v>951</v>
      </c>
      <c r="C394" s="88" t="s">
        <v>21</v>
      </c>
      <c r="D394" s="88" t="s">
        <v>435</v>
      </c>
      <c r="E394" s="88" t="s">
        <v>5</v>
      </c>
      <c r="F394" s="88"/>
      <c r="G394" s="140">
        <f>G395</f>
        <v>20190.05258</v>
      </c>
      <c r="H394" s="54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80"/>
      <c r="Y394" s="58"/>
    </row>
    <row r="395" spans="1:25" ht="16.5" outlineLevel="6" thickBot="1">
      <c r="A395" s="5" t="s">
        <v>354</v>
      </c>
      <c r="B395" s="21">
        <v>951</v>
      </c>
      <c r="C395" s="6" t="s">
        <v>21</v>
      </c>
      <c r="D395" s="6" t="s">
        <v>435</v>
      </c>
      <c r="E395" s="6" t="s">
        <v>356</v>
      </c>
      <c r="F395" s="6"/>
      <c r="G395" s="143">
        <f>G396</f>
        <v>20190.05258</v>
      </c>
      <c r="H395" s="54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80"/>
      <c r="Y395" s="58"/>
    </row>
    <row r="396" spans="1:25" ht="48" outlineLevel="6" thickBot="1">
      <c r="A396" s="85" t="s">
        <v>355</v>
      </c>
      <c r="B396" s="89">
        <v>951</v>
      </c>
      <c r="C396" s="90" t="s">
        <v>21</v>
      </c>
      <c r="D396" s="90" t="s">
        <v>435</v>
      </c>
      <c r="E396" s="90" t="s">
        <v>357</v>
      </c>
      <c r="F396" s="90"/>
      <c r="G396" s="139">
        <v>20190.05258</v>
      </c>
      <c r="H396" s="54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80"/>
      <c r="Y396" s="58"/>
    </row>
    <row r="397" spans="1:25" ht="19.5" outlineLevel="6" thickBot="1">
      <c r="A397" s="121" t="s">
        <v>165</v>
      </c>
      <c r="B397" s="18">
        <v>951</v>
      </c>
      <c r="C397" s="39" t="s">
        <v>166</v>
      </c>
      <c r="D397" s="39" t="s">
        <v>246</v>
      </c>
      <c r="E397" s="39" t="s">
        <v>5</v>
      </c>
      <c r="F397" s="39"/>
      <c r="G397" s="116">
        <f>G398</f>
        <v>100</v>
      </c>
      <c r="H397" s="24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41"/>
      <c r="X397" s="64">
        <v>63.00298</v>
      </c>
      <c r="Y397" s="58">
        <f>X397/G389*100</f>
        <v>4.453839480472181</v>
      </c>
    </row>
    <row r="398" spans="1:25" ht="19.5" outlineLevel="6" thickBot="1">
      <c r="A398" s="13" t="s">
        <v>224</v>
      </c>
      <c r="B398" s="19">
        <v>951</v>
      </c>
      <c r="C398" s="9" t="s">
        <v>166</v>
      </c>
      <c r="D398" s="9" t="s">
        <v>303</v>
      </c>
      <c r="E398" s="9" t="s">
        <v>5</v>
      </c>
      <c r="F398" s="9"/>
      <c r="G398" s="10">
        <f>G399</f>
        <v>100</v>
      </c>
      <c r="H398" s="75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73"/>
      <c r="Y398" s="58"/>
    </row>
    <row r="399" spans="1:25" ht="48" outlineLevel="6" thickBot="1">
      <c r="A399" s="111" t="s">
        <v>167</v>
      </c>
      <c r="B399" s="87">
        <v>951</v>
      </c>
      <c r="C399" s="88" t="s">
        <v>166</v>
      </c>
      <c r="D399" s="88" t="s">
        <v>304</v>
      </c>
      <c r="E399" s="88" t="s">
        <v>5</v>
      </c>
      <c r="F399" s="88"/>
      <c r="G399" s="16">
        <f>G400</f>
        <v>100</v>
      </c>
      <c r="H399" s="75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73"/>
      <c r="Y399" s="58"/>
    </row>
    <row r="400" spans="1:25" ht="18" customHeight="1" outlineLevel="6" thickBot="1">
      <c r="A400" s="5" t="s">
        <v>96</v>
      </c>
      <c r="B400" s="21">
        <v>951</v>
      </c>
      <c r="C400" s="6" t="s">
        <v>168</v>
      </c>
      <c r="D400" s="6" t="s">
        <v>304</v>
      </c>
      <c r="E400" s="6" t="s">
        <v>91</v>
      </c>
      <c r="F400" s="6"/>
      <c r="G400" s="7">
        <f>G401</f>
        <v>100</v>
      </c>
      <c r="H400" s="75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73"/>
      <c r="Y400" s="58"/>
    </row>
    <row r="401" spans="1:25" ht="32.25" outlineLevel="6" thickBot="1">
      <c r="A401" s="85" t="s">
        <v>97</v>
      </c>
      <c r="B401" s="89">
        <v>951</v>
      </c>
      <c r="C401" s="90" t="s">
        <v>166</v>
      </c>
      <c r="D401" s="90" t="s">
        <v>304</v>
      </c>
      <c r="E401" s="90" t="s">
        <v>92</v>
      </c>
      <c r="F401" s="90"/>
      <c r="G401" s="95">
        <v>100</v>
      </c>
      <c r="H401" s="75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73"/>
      <c r="Y401" s="58"/>
    </row>
    <row r="402" spans="1:25" ht="19.5" outlineLevel="6" thickBot="1">
      <c r="A402" s="105" t="s">
        <v>70</v>
      </c>
      <c r="B402" s="18">
        <v>951</v>
      </c>
      <c r="C402" s="14" t="s">
        <v>42</v>
      </c>
      <c r="D402" s="14" t="s">
        <v>246</v>
      </c>
      <c r="E402" s="14" t="s">
        <v>5</v>
      </c>
      <c r="F402" s="14"/>
      <c r="G402" s="15">
        <f>G403+G409</f>
        <v>5781.95</v>
      </c>
      <c r="H402" s="75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73"/>
      <c r="Y402" s="58"/>
    </row>
    <row r="403" spans="1:25" ht="19.5" outlineLevel="6" thickBot="1">
      <c r="A403" s="8" t="s">
        <v>169</v>
      </c>
      <c r="B403" s="19">
        <v>951</v>
      </c>
      <c r="C403" s="9" t="s">
        <v>75</v>
      </c>
      <c r="D403" s="9" t="s">
        <v>246</v>
      </c>
      <c r="E403" s="9" t="s">
        <v>5</v>
      </c>
      <c r="F403" s="9"/>
      <c r="G403" s="10">
        <f>G404</f>
        <v>150</v>
      </c>
      <c r="H403" s="29" t="e">
        <f>H404+#REF!</f>
        <v>#REF!</v>
      </c>
      <c r="I403" s="29" t="e">
        <f>I404+#REF!</f>
        <v>#REF!</v>
      </c>
      <c r="J403" s="29" t="e">
        <f>J404+#REF!</f>
        <v>#REF!</v>
      </c>
      <c r="K403" s="29" t="e">
        <f>K404+#REF!</f>
        <v>#REF!</v>
      </c>
      <c r="L403" s="29" t="e">
        <f>L404+#REF!</f>
        <v>#REF!</v>
      </c>
      <c r="M403" s="29" t="e">
        <f>M404+#REF!</f>
        <v>#REF!</v>
      </c>
      <c r="N403" s="29" t="e">
        <f>N404+#REF!</f>
        <v>#REF!</v>
      </c>
      <c r="O403" s="29" t="e">
        <f>O404+#REF!</f>
        <v>#REF!</v>
      </c>
      <c r="P403" s="29" t="e">
        <f>P404+#REF!</f>
        <v>#REF!</v>
      </c>
      <c r="Q403" s="29" t="e">
        <f>Q404+#REF!</f>
        <v>#REF!</v>
      </c>
      <c r="R403" s="29" t="e">
        <f>R404+#REF!</f>
        <v>#REF!</v>
      </c>
      <c r="S403" s="29" t="e">
        <f>S404+#REF!</f>
        <v>#REF!</v>
      </c>
      <c r="T403" s="29" t="e">
        <f>T404+#REF!</f>
        <v>#REF!</v>
      </c>
      <c r="U403" s="29" t="e">
        <f>U404+#REF!</f>
        <v>#REF!</v>
      </c>
      <c r="V403" s="29" t="e">
        <f>V404+#REF!</f>
        <v>#REF!</v>
      </c>
      <c r="W403" s="29" t="e">
        <f>W404+#REF!</f>
        <v>#REF!</v>
      </c>
      <c r="X403" s="71" t="e">
        <f>X404+#REF!</f>
        <v>#REF!</v>
      </c>
      <c r="Y403" s="58" t="e">
        <f>X403/G397*100</f>
        <v>#REF!</v>
      </c>
    </row>
    <row r="404" spans="1:25" ht="16.5" outlineLevel="6" thickBot="1">
      <c r="A404" s="97" t="s">
        <v>225</v>
      </c>
      <c r="B404" s="103">
        <v>951</v>
      </c>
      <c r="C404" s="88" t="s">
        <v>75</v>
      </c>
      <c r="D404" s="88" t="s">
        <v>305</v>
      </c>
      <c r="E404" s="88" t="s">
        <v>5</v>
      </c>
      <c r="F404" s="88"/>
      <c r="G404" s="16">
        <f>G405</f>
        <v>150</v>
      </c>
      <c r="H404" s="31">
        <f aca="true" t="shared" si="38" ref="H404:X404">H405</f>
        <v>0</v>
      </c>
      <c r="I404" s="31">
        <f t="shared" si="38"/>
        <v>0</v>
      </c>
      <c r="J404" s="31">
        <f t="shared" si="38"/>
        <v>0</v>
      </c>
      <c r="K404" s="31">
        <f t="shared" si="38"/>
        <v>0</v>
      </c>
      <c r="L404" s="31">
        <f t="shared" si="38"/>
        <v>0</v>
      </c>
      <c r="M404" s="31">
        <f t="shared" si="38"/>
        <v>0</v>
      </c>
      <c r="N404" s="31">
        <f t="shared" si="38"/>
        <v>0</v>
      </c>
      <c r="O404" s="31">
        <f t="shared" si="38"/>
        <v>0</v>
      </c>
      <c r="P404" s="31">
        <f t="shared" si="38"/>
        <v>0</v>
      </c>
      <c r="Q404" s="31">
        <f t="shared" si="38"/>
        <v>0</v>
      </c>
      <c r="R404" s="31">
        <f t="shared" si="38"/>
        <v>0</v>
      </c>
      <c r="S404" s="31">
        <f t="shared" si="38"/>
        <v>0</v>
      </c>
      <c r="T404" s="31">
        <f t="shared" si="38"/>
        <v>0</v>
      </c>
      <c r="U404" s="31">
        <f t="shared" si="38"/>
        <v>0</v>
      </c>
      <c r="V404" s="31">
        <f t="shared" si="38"/>
        <v>0</v>
      </c>
      <c r="W404" s="31">
        <f t="shared" si="38"/>
        <v>0</v>
      </c>
      <c r="X404" s="65">
        <f t="shared" si="38"/>
        <v>499.74378</v>
      </c>
      <c r="Y404" s="58">
        <f>X404/G398*100</f>
        <v>499.74378</v>
      </c>
    </row>
    <row r="405" spans="1:25" ht="30" customHeight="1" outlineLevel="6" thickBot="1">
      <c r="A405" s="111" t="s">
        <v>170</v>
      </c>
      <c r="B405" s="87">
        <v>951</v>
      </c>
      <c r="C405" s="88" t="s">
        <v>75</v>
      </c>
      <c r="D405" s="88" t="s">
        <v>306</v>
      </c>
      <c r="E405" s="88" t="s">
        <v>5</v>
      </c>
      <c r="F405" s="88"/>
      <c r="G405" s="16">
        <f>G407+G406</f>
        <v>150</v>
      </c>
      <c r="H405" s="32">
        <f aca="true" t="shared" si="39" ref="H405:X405">H407</f>
        <v>0</v>
      </c>
      <c r="I405" s="32">
        <f t="shared" si="39"/>
        <v>0</v>
      </c>
      <c r="J405" s="32">
        <f t="shared" si="39"/>
        <v>0</v>
      </c>
      <c r="K405" s="32">
        <f t="shared" si="39"/>
        <v>0</v>
      </c>
      <c r="L405" s="32">
        <f t="shared" si="39"/>
        <v>0</v>
      </c>
      <c r="M405" s="32">
        <f t="shared" si="39"/>
        <v>0</v>
      </c>
      <c r="N405" s="32">
        <f t="shared" si="39"/>
        <v>0</v>
      </c>
      <c r="O405" s="32">
        <f t="shared" si="39"/>
        <v>0</v>
      </c>
      <c r="P405" s="32">
        <f t="shared" si="39"/>
        <v>0</v>
      </c>
      <c r="Q405" s="32">
        <f t="shared" si="39"/>
        <v>0</v>
      </c>
      <c r="R405" s="32">
        <f t="shared" si="39"/>
        <v>0</v>
      </c>
      <c r="S405" s="32">
        <f t="shared" si="39"/>
        <v>0</v>
      </c>
      <c r="T405" s="32">
        <f t="shared" si="39"/>
        <v>0</v>
      </c>
      <c r="U405" s="32">
        <f t="shared" si="39"/>
        <v>0</v>
      </c>
      <c r="V405" s="32">
        <f t="shared" si="39"/>
        <v>0</v>
      </c>
      <c r="W405" s="32">
        <f t="shared" si="39"/>
        <v>0</v>
      </c>
      <c r="X405" s="66">
        <f t="shared" si="39"/>
        <v>499.74378</v>
      </c>
      <c r="Y405" s="58">
        <f>X405/G399*100</f>
        <v>499.74378</v>
      </c>
    </row>
    <row r="406" spans="1:25" ht="19.5" customHeight="1" outlineLevel="6" thickBot="1">
      <c r="A406" s="5" t="s">
        <v>350</v>
      </c>
      <c r="B406" s="21">
        <v>951</v>
      </c>
      <c r="C406" s="6" t="s">
        <v>75</v>
      </c>
      <c r="D406" s="6" t="s">
        <v>306</v>
      </c>
      <c r="E406" s="6" t="s">
        <v>335</v>
      </c>
      <c r="F406" s="6"/>
      <c r="G406" s="7">
        <v>68</v>
      </c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66"/>
      <c r="Y406" s="58"/>
    </row>
    <row r="407" spans="1:25" ht="18.75" customHeight="1" outlineLevel="6" thickBot="1">
      <c r="A407" s="5" t="s">
        <v>96</v>
      </c>
      <c r="B407" s="21">
        <v>951</v>
      </c>
      <c r="C407" s="6" t="s">
        <v>75</v>
      </c>
      <c r="D407" s="6" t="s">
        <v>306</v>
      </c>
      <c r="E407" s="6" t="s">
        <v>91</v>
      </c>
      <c r="F407" s="6"/>
      <c r="G407" s="7">
        <f>G408</f>
        <v>82</v>
      </c>
      <c r="H407" s="34">
        <f aca="true" t="shared" si="40" ref="H407:X407">H408</f>
        <v>0</v>
      </c>
      <c r="I407" s="34">
        <f t="shared" si="40"/>
        <v>0</v>
      </c>
      <c r="J407" s="34">
        <f t="shared" si="40"/>
        <v>0</v>
      </c>
      <c r="K407" s="34">
        <f t="shared" si="40"/>
        <v>0</v>
      </c>
      <c r="L407" s="34">
        <f t="shared" si="40"/>
        <v>0</v>
      </c>
      <c r="M407" s="34">
        <f t="shared" si="40"/>
        <v>0</v>
      </c>
      <c r="N407" s="34">
        <f t="shared" si="40"/>
        <v>0</v>
      </c>
      <c r="O407" s="34">
        <f t="shared" si="40"/>
        <v>0</v>
      </c>
      <c r="P407" s="34">
        <f t="shared" si="40"/>
        <v>0</v>
      </c>
      <c r="Q407" s="34">
        <f t="shared" si="40"/>
        <v>0</v>
      </c>
      <c r="R407" s="34">
        <f t="shared" si="40"/>
        <v>0</v>
      </c>
      <c r="S407" s="34">
        <f t="shared" si="40"/>
        <v>0</v>
      </c>
      <c r="T407" s="34">
        <f t="shared" si="40"/>
        <v>0</v>
      </c>
      <c r="U407" s="34">
        <f t="shared" si="40"/>
        <v>0</v>
      </c>
      <c r="V407" s="34">
        <f t="shared" si="40"/>
        <v>0</v>
      </c>
      <c r="W407" s="34">
        <f t="shared" si="40"/>
        <v>0</v>
      </c>
      <c r="X407" s="67">
        <f t="shared" si="40"/>
        <v>499.74378</v>
      </c>
      <c r="Y407" s="58">
        <f>X407/G400*100</f>
        <v>499.74378</v>
      </c>
    </row>
    <row r="408" spans="1:25" ht="32.25" outlineLevel="6" thickBot="1">
      <c r="A408" s="85" t="s">
        <v>97</v>
      </c>
      <c r="B408" s="89">
        <v>951</v>
      </c>
      <c r="C408" s="90" t="s">
        <v>75</v>
      </c>
      <c r="D408" s="90" t="s">
        <v>306</v>
      </c>
      <c r="E408" s="90" t="s">
        <v>92</v>
      </c>
      <c r="F408" s="90"/>
      <c r="G408" s="95">
        <v>82</v>
      </c>
      <c r="H408" s="24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41"/>
      <c r="X408" s="64">
        <v>499.74378</v>
      </c>
      <c r="Y408" s="58">
        <f>X408/G401*100</f>
        <v>499.74378</v>
      </c>
    </row>
    <row r="409" spans="1:25" ht="19.5" outlineLevel="6" thickBot="1">
      <c r="A409" s="8" t="s">
        <v>417</v>
      </c>
      <c r="B409" s="19">
        <v>951</v>
      </c>
      <c r="C409" s="9" t="s">
        <v>420</v>
      </c>
      <c r="D409" s="9" t="s">
        <v>246</v>
      </c>
      <c r="E409" s="9" t="s">
        <v>5</v>
      </c>
      <c r="F409" s="9"/>
      <c r="G409" s="10">
        <f>G410</f>
        <v>5631.95</v>
      </c>
      <c r="H409" s="75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73"/>
      <c r="Y409" s="58"/>
    </row>
    <row r="410" spans="1:25" ht="19.5" outlineLevel="6" thickBot="1">
      <c r="A410" s="97" t="s">
        <v>418</v>
      </c>
      <c r="B410" s="103">
        <v>951</v>
      </c>
      <c r="C410" s="88" t="s">
        <v>420</v>
      </c>
      <c r="D410" s="88" t="s">
        <v>305</v>
      </c>
      <c r="E410" s="88" t="s">
        <v>5</v>
      </c>
      <c r="F410" s="88"/>
      <c r="G410" s="16">
        <f>G417+G411+G420+G414</f>
        <v>5631.95</v>
      </c>
      <c r="H410" s="75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73"/>
      <c r="Y410" s="58"/>
    </row>
    <row r="411" spans="1:25" ht="48" outlineLevel="6" thickBot="1">
      <c r="A411" s="111" t="s">
        <v>170</v>
      </c>
      <c r="B411" s="87">
        <v>951</v>
      </c>
      <c r="C411" s="88" t="s">
        <v>420</v>
      </c>
      <c r="D411" s="88" t="s">
        <v>306</v>
      </c>
      <c r="E411" s="88" t="s">
        <v>5</v>
      </c>
      <c r="F411" s="88"/>
      <c r="G411" s="16">
        <f>G412</f>
        <v>500</v>
      </c>
      <c r="H411" s="75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73"/>
      <c r="Y411" s="58"/>
    </row>
    <row r="412" spans="1:25" ht="32.25" outlineLevel="6" thickBot="1">
      <c r="A412" s="5" t="s">
        <v>96</v>
      </c>
      <c r="B412" s="21">
        <v>951</v>
      </c>
      <c r="C412" s="6" t="s">
        <v>420</v>
      </c>
      <c r="D412" s="6" t="s">
        <v>306</v>
      </c>
      <c r="E412" s="6" t="s">
        <v>91</v>
      </c>
      <c r="F412" s="6"/>
      <c r="G412" s="7">
        <f>G413</f>
        <v>500</v>
      </c>
      <c r="H412" s="75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73"/>
      <c r="Y412" s="58"/>
    </row>
    <row r="413" spans="1:25" ht="32.25" outlineLevel="6" thickBot="1">
      <c r="A413" s="85" t="s">
        <v>97</v>
      </c>
      <c r="B413" s="89">
        <v>951</v>
      </c>
      <c r="C413" s="90" t="s">
        <v>420</v>
      </c>
      <c r="D413" s="90" t="s">
        <v>306</v>
      </c>
      <c r="E413" s="90" t="s">
        <v>92</v>
      </c>
      <c r="F413" s="90"/>
      <c r="G413" s="95">
        <v>500</v>
      </c>
      <c r="H413" s="75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73"/>
      <c r="Y413" s="58"/>
    </row>
    <row r="414" spans="1:25" ht="48" outlineLevel="6" thickBot="1">
      <c r="A414" s="111" t="s">
        <v>454</v>
      </c>
      <c r="B414" s="87">
        <v>951</v>
      </c>
      <c r="C414" s="88" t="s">
        <v>420</v>
      </c>
      <c r="D414" s="88" t="s">
        <v>453</v>
      </c>
      <c r="E414" s="88" t="s">
        <v>5</v>
      </c>
      <c r="F414" s="88"/>
      <c r="G414" s="16">
        <f>G415</f>
        <v>3111.95</v>
      </c>
      <c r="H414" s="75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73"/>
      <c r="Y414" s="58"/>
    </row>
    <row r="415" spans="1:25" ht="32.25" outlineLevel="6" thickBot="1">
      <c r="A415" s="5" t="s">
        <v>96</v>
      </c>
      <c r="B415" s="21">
        <v>951</v>
      </c>
      <c r="C415" s="6" t="s">
        <v>420</v>
      </c>
      <c r="D415" s="6" t="s">
        <v>453</v>
      </c>
      <c r="E415" s="6" t="s">
        <v>91</v>
      </c>
      <c r="F415" s="6"/>
      <c r="G415" s="7">
        <f>G416</f>
        <v>3111.95</v>
      </c>
      <c r="H415" s="75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73"/>
      <c r="Y415" s="58"/>
    </row>
    <row r="416" spans="1:25" ht="32.25" outlineLevel="6" thickBot="1">
      <c r="A416" s="85" t="s">
        <v>97</v>
      </c>
      <c r="B416" s="89">
        <v>951</v>
      </c>
      <c r="C416" s="90" t="s">
        <v>420</v>
      </c>
      <c r="D416" s="90" t="s">
        <v>453</v>
      </c>
      <c r="E416" s="90" t="s">
        <v>92</v>
      </c>
      <c r="F416" s="90"/>
      <c r="G416" s="95">
        <v>3111.95</v>
      </c>
      <c r="H416" s="75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73"/>
      <c r="Y416" s="58"/>
    </row>
    <row r="417" spans="1:25" ht="32.25" outlineLevel="6" thickBot="1">
      <c r="A417" s="111" t="s">
        <v>419</v>
      </c>
      <c r="B417" s="87">
        <v>951</v>
      </c>
      <c r="C417" s="88" t="s">
        <v>420</v>
      </c>
      <c r="D417" s="88" t="s">
        <v>421</v>
      </c>
      <c r="E417" s="88" t="s">
        <v>5</v>
      </c>
      <c r="F417" s="88"/>
      <c r="G417" s="16">
        <f>G418</f>
        <v>2000</v>
      </c>
      <c r="H417" s="75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73"/>
      <c r="Y417" s="58"/>
    </row>
    <row r="418" spans="1:25" ht="32.25" outlineLevel="6" thickBot="1">
      <c r="A418" s="5" t="s">
        <v>96</v>
      </c>
      <c r="B418" s="21">
        <v>951</v>
      </c>
      <c r="C418" s="6" t="s">
        <v>420</v>
      </c>
      <c r="D418" s="6" t="s">
        <v>421</v>
      </c>
      <c r="E418" s="6" t="s">
        <v>91</v>
      </c>
      <c r="F418" s="6"/>
      <c r="G418" s="7">
        <f>G419</f>
        <v>2000</v>
      </c>
      <c r="H418" s="75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73"/>
      <c r="Y418" s="58"/>
    </row>
    <row r="419" spans="1:25" ht="38.25" customHeight="1" outlineLevel="6" thickBot="1">
      <c r="A419" s="85" t="s">
        <v>97</v>
      </c>
      <c r="B419" s="89">
        <v>951</v>
      </c>
      <c r="C419" s="90" t="s">
        <v>420</v>
      </c>
      <c r="D419" s="90" t="s">
        <v>421</v>
      </c>
      <c r="E419" s="90" t="s">
        <v>92</v>
      </c>
      <c r="F419" s="90"/>
      <c r="G419" s="95">
        <v>2000</v>
      </c>
      <c r="H419" s="75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73"/>
      <c r="Y419" s="58"/>
    </row>
    <row r="420" spans="1:25" ht="38.25" customHeight="1" outlineLevel="6" thickBot="1">
      <c r="A420" s="111" t="s">
        <v>436</v>
      </c>
      <c r="B420" s="87">
        <v>951</v>
      </c>
      <c r="C420" s="88" t="s">
        <v>420</v>
      </c>
      <c r="D420" s="88" t="s">
        <v>437</v>
      </c>
      <c r="E420" s="88" t="s">
        <v>5</v>
      </c>
      <c r="F420" s="88"/>
      <c r="G420" s="16">
        <f>G421</f>
        <v>20</v>
      </c>
      <c r="H420" s="75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73"/>
      <c r="Y420" s="58"/>
    </row>
    <row r="421" spans="1:25" ht="38.25" customHeight="1" outlineLevel="6" thickBot="1">
      <c r="A421" s="5" t="s">
        <v>96</v>
      </c>
      <c r="B421" s="21">
        <v>951</v>
      </c>
      <c r="C421" s="6" t="s">
        <v>420</v>
      </c>
      <c r="D421" s="6" t="s">
        <v>437</v>
      </c>
      <c r="E421" s="6" t="s">
        <v>91</v>
      </c>
      <c r="F421" s="6"/>
      <c r="G421" s="7">
        <f>G422</f>
        <v>20</v>
      </c>
      <c r="H421" s="75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73"/>
      <c r="Y421" s="58"/>
    </row>
    <row r="422" spans="1:25" ht="38.25" customHeight="1" outlineLevel="6" thickBot="1">
      <c r="A422" s="85" t="s">
        <v>97</v>
      </c>
      <c r="B422" s="89">
        <v>951</v>
      </c>
      <c r="C422" s="90" t="s">
        <v>420</v>
      </c>
      <c r="D422" s="90" t="s">
        <v>437</v>
      </c>
      <c r="E422" s="90" t="s">
        <v>92</v>
      </c>
      <c r="F422" s="90"/>
      <c r="G422" s="95">
        <v>20</v>
      </c>
      <c r="H422" s="75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73"/>
      <c r="Y422" s="58"/>
    </row>
    <row r="423" spans="1:25" ht="24.75" customHeight="1" outlineLevel="6" thickBot="1">
      <c r="A423" s="105" t="s">
        <v>69</v>
      </c>
      <c r="B423" s="18">
        <v>951</v>
      </c>
      <c r="C423" s="14" t="s">
        <v>68</v>
      </c>
      <c r="D423" s="14" t="s">
        <v>246</v>
      </c>
      <c r="E423" s="14" t="s">
        <v>5</v>
      </c>
      <c r="F423" s="14"/>
      <c r="G423" s="15">
        <f aca="true" t="shared" si="41" ref="G423:G428">G424</f>
        <v>2200</v>
      </c>
      <c r="H423" s="75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73"/>
      <c r="Y423" s="58"/>
    </row>
    <row r="424" spans="1:25" ht="32.25" outlineLevel="6" thickBot="1">
      <c r="A424" s="123" t="s">
        <v>41</v>
      </c>
      <c r="B424" s="18">
        <v>951</v>
      </c>
      <c r="C424" s="124" t="s">
        <v>77</v>
      </c>
      <c r="D424" s="124" t="s">
        <v>246</v>
      </c>
      <c r="E424" s="124" t="s">
        <v>5</v>
      </c>
      <c r="F424" s="124"/>
      <c r="G424" s="125">
        <f t="shared" si="41"/>
        <v>2200</v>
      </c>
      <c r="H424" s="31">
        <f aca="true" t="shared" si="42" ref="H424:X424">H425</f>
        <v>0</v>
      </c>
      <c r="I424" s="31">
        <f t="shared" si="42"/>
        <v>0</v>
      </c>
      <c r="J424" s="31">
        <f t="shared" si="42"/>
        <v>0</v>
      </c>
      <c r="K424" s="31">
        <f t="shared" si="42"/>
        <v>0</v>
      </c>
      <c r="L424" s="31">
        <f t="shared" si="42"/>
        <v>0</v>
      </c>
      <c r="M424" s="31">
        <f t="shared" si="42"/>
        <v>0</v>
      </c>
      <c r="N424" s="31">
        <f t="shared" si="42"/>
        <v>0</v>
      </c>
      <c r="O424" s="31">
        <f t="shared" si="42"/>
        <v>0</v>
      </c>
      <c r="P424" s="31">
        <f t="shared" si="42"/>
        <v>0</v>
      </c>
      <c r="Q424" s="31">
        <f t="shared" si="42"/>
        <v>0</v>
      </c>
      <c r="R424" s="31">
        <f t="shared" si="42"/>
        <v>0</v>
      </c>
      <c r="S424" s="31">
        <f t="shared" si="42"/>
        <v>0</v>
      </c>
      <c r="T424" s="31">
        <f t="shared" si="42"/>
        <v>0</v>
      </c>
      <c r="U424" s="31">
        <f t="shared" si="42"/>
        <v>0</v>
      </c>
      <c r="V424" s="31">
        <f t="shared" si="42"/>
        <v>0</v>
      </c>
      <c r="W424" s="31">
        <f t="shared" si="42"/>
        <v>0</v>
      </c>
      <c r="X424" s="31">
        <f t="shared" si="42"/>
        <v>0</v>
      </c>
      <c r="Y424" s="58">
        <f>X424/G408*100</f>
        <v>0</v>
      </c>
    </row>
    <row r="425" spans="1:25" ht="32.25" outlineLevel="6" thickBot="1">
      <c r="A425" s="109" t="s">
        <v>131</v>
      </c>
      <c r="B425" s="19">
        <v>951</v>
      </c>
      <c r="C425" s="11" t="s">
        <v>77</v>
      </c>
      <c r="D425" s="11" t="s">
        <v>247</v>
      </c>
      <c r="E425" s="11" t="s">
        <v>5</v>
      </c>
      <c r="F425" s="11"/>
      <c r="G425" s="12">
        <f t="shared" si="41"/>
        <v>2200</v>
      </c>
      <c r="H425" s="75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73">
        <v>0</v>
      </c>
      <c r="Y425" s="58" t="e">
        <f>X425/#REF!*100</f>
        <v>#REF!</v>
      </c>
    </row>
    <row r="426" spans="1:25" ht="32.25" outlineLevel="6" thickBot="1">
      <c r="A426" s="109" t="s">
        <v>132</v>
      </c>
      <c r="B426" s="19">
        <v>951</v>
      </c>
      <c r="C426" s="9" t="s">
        <v>77</v>
      </c>
      <c r="D426" s="9" t="s">
        <v>248</v>
      </c>
      <c r="E426" s="9" t="s">
        <v>5</v>
      </c>
      <c r="F426" s="9"/>
      <c r="G426" s="10">
        <f t="shared" si="41"/>
        <v>2200</v>
      </c>
      <c r="H426" s="75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73"/>
      <c r="Y426" s="58"/>
    </row>
    <row r="427" spans="1:25" ht="35.25" customHeight="1" outlineLevel="6" thickBot="1">
      <c r="A427" s="111" t="s">
        <v>171</v>
      </c>
      <c r="B427" s="87">
        <v>951</v>
      </c>
      <c r="C427" s="88" t="s">
        <v>77</v>
      </c>
      <c r="D427" s="88" t="s">
        <v>307</v>
      </c>
      <c r="E427" s="88" t="s">
        <v>5</v>
      </c>
      <c r="F427" s="88"/>
      <c r="G427" s="16">
        <f t="shared" si="41"/>
        <v>2200</v>
      </c>
      <c r="H427" s="29" t="e">
        <f>H428+#REF!</f>
        <v>#REF!</v>
      </c>
      <c r="I427" s="29" t="e">
        <f>I428+#REF!</f>
        <v>#REF!</v>
      </c>
      <c r="J427" s="29" t="e">
        <f>J428+#REF!</f>
        <v>#REF!</v>
      </c>
      <c r="K427" s="29" t="e">
        <f>K428+#REF!</f>
        <v>#REF!</v>
      </c>
      <c r="L427" s="29" t="e">
        <f>L428+#REF!</f>
        <v>#REF!</v>
      </c>
      <c r="M427" s="29" t="e">
        <f>M428+#REF!</f>
        <v>#REF!</v>
      </c>
      <c r="N427" s="29" t="e">
        <f>N428+#REF!</f>
        <v>#REF!</v>
      </c>
      <c r="O427" s="29" t="e">
        <f>O428+#REF!</f>
        <v>#REF!</v>
      </c>
      <c r="P427" s="29" t="e">
        <f>P428+#REF!</f>
        <v>#REF!</v>
      </c>
      <c r="Q427" s="29" t="e">
        <f>Q428+#REF!</f>
        <v>#REF!</v>
      </c>
      <c r="R427" s="29" t="e">
        <f>R428+#REF!</f>
        <v>#REF!</v>
      </c>
      <c r="S427" s="29" t="e">
        <f>S428+#REF!</f>
        <v>#REF!</v>
      </c>
      <c r="T427" s="29" t="e">
        <f>T428+#REF!</f>
        <v>#REF!</v>
      </c>
      <c r="U427" s="29" t="e">
        <f>U428+#REF!</f>
        <v>#REF!</v>
      </c>
      <c r="V427" s="29" t="e">
        <f>V428+#REF!</f>
        <v>#REF!</v>
      </c>
      <c r="W427" s="29" t="e">
        <f>W428+#REF!</f>
        <v>#REF!</v>
      </c>
      <c r="X427" s="71" t="e">
        <f>X428+#REF!</f>
        <v>#REF!</v>
      </c>
      <c r="Y427" s="58" t="e">
        <f>X427/#REF!*100</f>
        <v>#REF!</v>
      </c>
    </row>
    <row r="428" spans="1:25" ht="16.5" outlineLevel="6" thickBot="1">
      <c r="A428" s="5" t="s">
        <v>116</v>
      </c>
      <c r="B428" s="21">
        <v>951</v>
      </c>
      <c r="C428" s="6" t="s">
        <v>77</v>
      </c>
      <c r="D428" s="6" t="s">
        <v>307</v>
      </c>
      <c r="E428" s="6" t="s">
        <v>115</v>
      </c>
      <c r="F428" s="6"/>
      <c r="G428" s="7">
        <f t="shared" si="41"/>
        <v>2200</v>
      </c>
      <c r="H428" s="31" t="e">
        <f aca="true" t="shared" si="43" ref="H428:X428">H429</f>
        <v>#REF!</v>
      </c>
      <c r="I428" s="31" t="e">
        <f t="shared" si="43"/>
        <v>#REF!</v>
      </c>
      <c r="J428" s="31" t="e">
        <f t="shared" si="43"/>
        <v>#REF!</v>
      </c>
      <c r="K428" s="31" t="e">
        <f t="shared" si="43"/>
        <v>#REF!</v>
      </c>
      <c r="L428" s="31" t="e">
        <f t="shared" si="43"/>
        <v>#REF!</v>
      </c>
      <c r="M428" s="31" t="e">
        <f t="shared" si="43"/>
        <v>#REF!</v>
      </c>
      <c r="N428" s="31" t="e">
        <f t="shared" si="43"/>
        <v>#REF!</v>
      </c>
      <c r="O428" s="31" t="e">
        <f t="shared" si="43"/>
        <v>#REF!</v>
      </c>
      <c r="P428" s="31" t="e">
        <f t="shared" si="43"/>
        <v>#REF!</v>
      </c>
      <c r="Q428" s="31" t="e">
        <f t="shared" si="43"/>
        <v>#REF!</v>
      </c>
      <c r="R428" s="31" t="e">
        <f t="shared" si="43"/>
        <v>#REF!</v>
      </c>
      <c r="S428" s="31" t="e">
        <f t="shared" si="43"/>
        <v>#REF!</v>
      </c>
      <c r="T428" s="31" t="e">
        <f t="shared" si="43"/>
        <v>#REF!</v>
      </c>
      <c r="U428" s="31" t="e">
        <f t="shared" si="43"/>
        <v>#REF!</v>
      </c>
      <c r="V428" s="31" t="e">
        <f t="shared" si="43"/>
        <v>#REF!</v>
      </c>
      <c r="W428" s="31" t="e">
        <f t="shared" si="43"/>
        <v>#REF!</v>
      </c>
      <c r="X428" s="68" t="e">
        <f t="shared" si="43"/>
        <v>#REF!</v>
      </c>
      <c r="Y428" s="58" t="e">
        <f>X428/#REF!*100</f>
        <v>#REF!</v>
      </c>
    </row>
    <row r="429" spans="1:25" ht="19.5" customHeight="1" outlineLevel="6" thickBot="1">
      <c r="A429" s="96" t="s">
        <v>197</v>
      </c>
      <c r="B429" s="89">
        <v>951</v>
      </c>
      <c r="C429" s="90" t="s">
        <v>77</v>
      </c>
      <c r="D429" s="90" t="s">
        <v>307</v>
      </c>
      <c r="E429" s="90" t="s">
        <v>85</v>
      </c>
      <c r="F429" s="90"/>
      <c r="G429" s="95">
        <v>2200</v>
      </c>
      <c r="H429" s="32" t="e">
        <f>#REF!</f>
        <v>#REF!</v>
      </c>
      <c r="I429" s="32" t="e">
        <f>#REF!</f>
        <v>#REF!</v>
      </c>
      <c r="J429" s="32" t="e">
        <f>#REF!</f>
        <v>#REF!</v>
      </c>
      <c r="K429" s="32" t="e">
        <f>#REF!</f>
        <v>#REF!</v>
      </c>
      <c r="L429" s="32" t="e">
        <f>#REF!</f>
        <v>#REF!</v>
      </c>
      <c r="M429" s="32" t="e">
        <f>#REF!</f>
        <v>#REF!</v>
      </c>
      <c r="N429" s="32" t="e">
        <f>#REF!</f>
        <v>#REF!</v>
      </c>
      <c r="O429" s="32" t="e">
        <f>#REF!</f>
        <v>#REF!</v>
      </c>
      <c r="P429" s="32" t="e">
        <f>#REF!</f>
        <v>#REF!</v>
      </c>
      <c r="Q429" s="32" t="e">
        <f>#REF!</f>
        <v>#REF!</v>
      </c>
      <c r="R429" s="32" t="e">
        <f>#REF!</f>
        <v>#REF!</v>
      </c>
      <c r="S429" s="32" t="e">
        <f>#REF!</f>
        <v>#REF!</v>
      </c>
      <c r="T429" s="32" t="e">
        <f>#REF!</f>
        <v>#REF!</v>
      </c>
      <c r="U429" s="32" t="e">
        <f>#REF!</f>
        <v>#REF!</v>
      </c>
      <c r="V429" s="32" t="e">
        <f>#REF!</f>
        <v>#REF!</v>
      </c>
      <c r="W429" s="32" t="e">
        <f>#REF!</f>
        <v>#REF!</v>
      </c>
      <c r="X429" s="69" t="e">
        <f>#REF!</f>
        <v>#REF!</v>
      </c>
      <c r="Y429" s="58" t="e">
        <f>X429/G419*100</f>
        <v>#REF!</v>
      </c>
    </row>
    <row r="430" spans="1:25" ht="32.25" outlineLevel="6" thickBot="1">
      <c r="A430" s="105" t="s">
        <v>76</v>
      </c>
      <c r="B430" s="18">
        <v>951</v>
      </c>
      <c r="C430" s="14" t="s">
        <v>65</v>
      </c>
      <c r="D430" s="14" t="s">
        <v>246</v>
      </c>
      <c r="E430" s="14" t="s">
        <v>5</v>
      </c>
      <c r="F430" s="14"/>
      <c r="G430" s="15">
        <f>G431</f>
        <v>100</v>
      </c>
      <c r="H430" s="25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42"/>
      <c r="X430" s="64">
        <v>48.715</v>
      </c>
      <c r="Y430" s="58" t="e">
        <f>X430/#REF!*100</f>
        <v>#REF!</v>
      </c>
    </row>
    <row r="431" spans="1:25" ht="16.5" outlineLevel="6" thickBot="1">
      <c r="A431" s="8" t="s">
        <v>172</v>
      </c>
      <c r="B431" s="19">
        <v>951</v>
      </c>
      <c r="C431" s="9" t="s">
        <v>66</v>
      </c>
      <c r="D431" s="9" t="s">
        <v>246</v>
      </c>
      <c r="E431" s="9" t="s">
        <v>5</v>
      </c>
      <c r="F431" s="9"/>
      <c r="G431" s="10">
        <f>G432</f>
        <v>100</v>
      </c>
      <c r="H431" s="98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73"/>
      <c r="Y431" s="58"/>
    </row>
    <row r="432" spans="1:25" ht="32.25" outlineLevel="6" thickBot="1">
      <c r="A432" s="109" t="s">
        <v>131</v>
      </c>
      <c r="B432" s="19">
        <v>951</v>
      </c>
      <c r="C432" s="9" t="s">
        <v>66</v>
      </c>
      <c r="D432" s="9" t="s">
        <v>247</v>
      </c>
      <c r="E432" s="9" t="s">
        <v>5</v>
      </c>
      <c r="F432" s="9"/>
      <c r="G432" s="10">
        <f>G433</f>
        <v>100</v>
      </c>
      <c r="H432" s="29">
        <f aca="true" t="shared" si="44" ref="H432:X435">H433</f>
        <v>0</v>
      </c>
      <c r="I432" s="29">
        <f t="shared" si="44"/>
        <v>0</v>
      </c>
      <c r="J432" s="29">
        <f t="shared" si="44"/>
        <v>0</v>
      </c>
      <c r="K432" s="29">
        <f t="shared" si="44"/>
        <v>0</v>
      </c>
      <c r="L432" s="29">
        <f t="shared" si="44"/>
        <v>0</v>
      </c>
      <c r="M432" s="29">
        <f t="shared" si="44"/>
        <v>0</v>
      </c>
      <c r="N432" s="29">
        <f t="shared" si="44"/>
        <v>0</v>
      </c>
      <c r="O432" s="29">
        <f t="shared" si="44"/>
        <v>0</v>
      </c>
      <c r="P432" s="29">
        <f t="shared" si="44"/>
        <v>0</v>
      </c>
      <c r="Q432" s="29">
        <f t="shared" si="44"/>
        <v>0</v>
      </c>
      <c r="R432" s="29">
        <f t="shared" si="44"/>
        <v>0</v>
      </c>
      <c r="S432" s="29">
        <f t="shared" si="44"/>
        <v>0</v>
      </c>
      <c r="T432" s="29">
        <f t="shared" si="44"/>
        <v>0</v>
      </c>
      <c r="U432" s="29">
        <f t="shared" si="44"/>
        <v>0</v>
      </c>
      <c r="V432" s="29">
        <f t="shared" si="44"/>
        <v>0</v>
      </c>
      <c r="W432" s="29">
        <f t="shared" si="44"/>
        <v>0</v>
      </c>
      <c r="X432" s="71">
        <f t="shared" si="44"/>
        <v>0</v>
      </c>
      <c r="Y432" s="58" t="e">
        <f>X432/#REF!*100</f>
        <v>#REF!</v>
      </c>
    </row>
    <row r="433" spans="1:25" ht="32.25" outlineLevel="6" thickBot="1">
      <c r="A433" s="109" t="s">
        <v>132</v>
      </c>
      <c r="B433" s="19">
        <v>951</v>
      </c>
      <c r="C433" s="11" t="s">
        <v>66</v>
      </c>
      <c r="D433" s="11" t="s">
        <v>248</v>
      </c>
      <c r="E433" s="11" t="s">
        <v>5</v>
      </c>
      <c r="F433" s="11"/>
      <c r="G433" s="12">
        <f>G434</f>
        <v>100</v>
      </c>
      <c r="H433" s="31">
        <f t="shared" si="44"/>
        <v>0</v>
      </c>
      <c r="I433" s="31">
        <f t="shared" si="44"/>
        <v>0</v>
      </c>
      <c r="J433" s="31">
        <f t="shared" si="44"/>
        <v>0</v>
      </c>
      <c r="K433" s="31">
        <f t="shared" si="44"/>
        <v>0</v>
      </c>
      <c r="L433" s="31">
        <f t="shared" si="44"/>
        <v>0</v>
      </c>
      <c r="M433" s="31">
        <f t="shared" si="44"/>
        <v>0</v>
      </c>
      <c r="N433" s="31">
        <f t="shared" si="44"/>
        <v>0</v>
      </c>
      <c r="O433" s="31">
        <f t="shared" si="44"/>
        <v>0</v>
      </c>
      <c r="P433" s="31">
        <f t="shared" si="44"/>
        <v>0</v>
      </c>
      <c r="Q433" s="31">
        <f t="shared" si="44"/>
        <v>0</v>
      </c>
      <c r="R433" s="31">
        <f t="shared" si="44"/>
        <v>0</v>
      </c>
      <c r="S433" s="31">
        <f t="shared" si="44"/>
        <v>0</v>
      </c>
      <c r="T433" s="31">
        <f t="shared" si="44"/>
        <v>0</v>
      </c>
      <c r="U433" s="31">
        <f t="shared" si="44"/>
        <v>0</v>
      </c>
      <c r="V433" s="31">
        <f t="shared" si="44"/>
        <v>0</v>
      </c>
      <c r="W433" s="31">
        <f t="shared" si="44"/>
        <v>0</v>
      </c>
      <c r="X433" s="65">
        <f t="shared" si="44"/>
        <v>0</v>
      </c>
      <c r="Y433" s="58" t="e">
        <f>X433/#REF!*100</f>
        <v>#REF!</v>
      </c>
    </row>
    <row r="434" spans="1:25" ht="32.25" outlineLevel="6" thickBot="1">
      <c r="A434" s="91" t="s">
        <v>173</v>
      </c>
      <c r="B434" s="87">
        <v>951</v>
      </c>
      <c r="C434" s="88" t="s">
        <v>66</v>
      </c>
      <c r="D434" s="88" t="s">
        <v>308</v>
      </c>
      <c r="E434" s="88" t="s">
        <v>5</v>
      </c>
      <c r="F434" s="88"/>
      <c r="G434" s="16">
        <f>G435</f>
        <v>100</v>
      </c>
      <c r="H434" s="32">
        <f t="shared" si="44"/>
        <v>0</v>
      </c>
      <c r="I434" s="32">
        <f t="shared" si="44"/>
        <v>0</v>
      </c>
      <c r="J434" s="32">
        <f t="shared" si="44"/>
        <v>0</v>
      </c>
      <c r="K434" s="32">
        <f t="shared" si="44"/>
        <v>0</v>
      </c>
      <c r="L434" s="32">
        <f t="shared" si="44"/>
        <v>0</v>
      </c>
      <c r="M434" s="32">
        <f t="shared" si="44"/>
        <v>0</v>
      </c>
      <c r="N434" s="32">
        <f t="shared" si="44"/>
        <v>0</v>
      </c>
      <c r="O434" s="32">
        <f t="shared" si="44"/>
        <v>0</v>
      </c>
      <c r="P434" s="32">
        <f t="shared" si="44"/>
        <v>0</v>
      </c>
      <c r="Q434" s="32">
        <f t="shared" si="44"/>
        <v>0</v>
      </c>
      <c r="R434" s="32">
        <f t="shared" si="44"/>
        <v>0</v>
      </c>
      <c r="S434" s="32">
        <f t="shared" si="44"/>
        <v>0</v>
      </c>
      <c r="T434" s="32">
        <f t="shared" si="44"/>
        <v>0</v>
      </c>
      <c r="U434" s="32">
        <f t="shared" si="44"/>
        <v>0</v>
      </c>
      <c r="V434" s="32">
        <f t="shared" si="44"/>
        <v>0</v>
      </c>
      <c r="W434" s="32">
        <f t="shared" si="44"/>
        <v>0</v>
      </c>
      <c r="X434" s="66">
        <f t="shared" si="44"/>
        <v>0</v>
      </c>
      <c r="Y434" s="58" t="e">
        <f>X434/#REF!*100</f>
        <v>#REF!</v>
      </c>
    </row>
    <row r="435" spans="1:25" ht="16.5" outlineLevel="6" thickBot="1">
      <c r="A435" s="5" t="s">
        <v>124</v>
      </c>
      <c r="B435" s="21">
        <v>951</v>
      </c>
      <c r="C435" s="6" t="s">
        <v>66</v>
      </c>
      <c r="D435" s="6" t="s">
        <v>308</v>
      </c>
      <c r="E435" s="6" t="s">
        <v>213</v>
      </c>
      <c r="F435" s="6"/>
      <c r="G435" s="7">
        <v>100</v>
      </c>
      <c r="H435" s="34">
        <f t="shared" si="44"/>
        <v>0</v>
      </c>
      <c r="I435" s="34">
        <f t="shared" si="44"/>
        <v>0</v>
      </c>
      <c r="J435" s="34">
        <f t="shared" si="44"/>
        <v>0</v>
      </c>
      <c r="K435" s="34">
        <f t="shared" si="44"/>
        <v>0</v>
      </c>
      <c r="L435" s="34">
        <f t="shared" si="44"/>
        <v>0</v>
      </c>
      <c r="M435" s="34">
        <f t="shared" si="44"/>
        <v>0</v>
      </c>
      <c r="N435" s="34">
        <f t="shared" si="44"/>
        <v>0</v>
      </c>
      <c r="O435" s="34">
        <f t="shared" si="44"/>
        <v>0</v>
      </c>
      <c r="P435" s="34">
        <f t="shared" si="44"/>
        <v>0</v>
      </c>
      <c r="Q435" s="34">
        <f t="shared" si="44"/>
        <v>0</v>
      </c>
      <c r="R435" s="34">
        <f t="shared" si="44"/>
        <v>0</v>
      </c>
      <c r="S435" s="34">
        <f t="shared" si="44"/>
        <v>0</v>
      </c>
      <c r="T435" s="34">
        <f t="shared" si="44"/>
        <v>0</v>
      </c>
      <c r="U435" s="34">
        <f t="shared" si="44"/>
        <v>0</v>
      </c>
      <c r="V435" s="34">
        <f t="shared" si="44"/>
        <v>0</v>
      </c>
      <c r="W435" s="34">
        <f t="shared" si="44"/>
        <v>0</v>
      </c>
      <c r="X435" s="67">
        <f t="shared" si="44"/>
        <v>0</v>
      </c>
      <c r="Y435" s="58" t="e">
        <f>X435/#REF!*100</f>
        <v>#REF!</v>
      </c>
    </row>
    <row r="436" spans="1:25" ht="63.75" outlineLevel="6" thickBot="1">
      <c r="A436" s="105" t="s">
        <v>71</v>
      </c>
      <c r="B436" s="18">
        <v>951</v>
      </c>
      <c r="C436" s="14" t="s">
        <v>72</v>
      </c>
      <c r="D436" s="14" t="s">
        <v>246</v>
      </c>
      <c r="E436" s="14" t="s">
        <v>5</v>
      </c>
      <c r="F436" s="14"/>
      <c r="G436" s="137">
        <f aca="true" t="shared" si="45" ref="G436:G441">G437</f>
        <v>21210</v>
      </c>
      <c r="H436" s="25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42"/>
      <c r="X436" s="64">
        <v>0</v>
      </c>
      <c r="Y436" s="58">
        <f>X436/G430*100</f>
        <v>0</v>
      </c>
    </row>
    <row r="437" spans="1:25" ht="48" outlineLevel="6" thickBot="1">
      <c r="A437" s="109" t="s">
        <v>74</v>
      </c>
      <c r="B437" s="19">
        <v>951</v>
      </c>
      <c r="C437" s="9" t="s">
        <v>73</v>
      </c>
      <c r="D437" s="9" t="s">
        <v>246</v>
      </c>
      <c r="E437" s="9" t="s">
        <v>5</v>
      </c>
      <c r="F437" s="9"/>
      <c r="G437" s="138">
        <f t="shared" si="45"/>
        <v>21210</v>
      </c>
      <c r="H437" s="29" t="e">
        <f aca="true" t="shared" si="46" ref="H437:X439">H438</f>
        <v>#REF!</v>
      </c>
      <c r="I437" s="29" t="e">
        <f t="shared" si="46"/>
        <v>#REF!</v>
      </c>
      <c r="J437" s="29" t="e">
        <f t="shared" si="46"/>
        <v>#REF!</v>
      </c>
      <c r="K437" s="29" t="e">
        <f t="shared" si="46"/>
        <v>#REF!</v>
      </c>
      <c r="L437" s="29" t="e">
        <f t="shared" si="46"/>
        <v>#REF!</v>
      </c>
      <c r="M437" s="29" t="e">
        <f t="shared" si="46"/>
        <v>#REF!</v>
      </c>
      <c r="N437" s="29" t="e">
        <f t="shared" si="46"/>
        <v>#REF!</v>
      </c>
      <c r="O437" s="29" t="e">
        <f t="shared" si="46"/>
        <v>#REF!</v>
      </c>
      <c r="P437" s="29" t="e">
        <f t="shared" si="46"/>
        <v>#REF!</v>
      </c>
      <c r="Q437" s="29" t="e">
        <f t="shared" si="46"/>
        <v>#REF!</v>
      </c>
      <c r="R437" s="29" t="e">
        <f t="shared" si="46"/>
        <v>#REF!</v>
      </c>
      <c r="S437" s="29" t="e">
        <f t="shared" si="46"/>
        <v>#REF!</v>
      </c>
      <c r="T437" s="29" t="e">
        <f t="shared" si="46"/>
        <v>#REF!</v>
      </c>
      <c r="U437" s="29" t="e">
        <f t="shared" si="46"/>
        <v>#REF!</v>
      </c>
      <c r="V437" s="29" t="e">
        <f t="shared" si="46"/>
        <v>#REF!</v>
      </c>
      <c r="W437" s="29" t="e">
        <f t="shared" si="46"/>
        <v>#REF!</v>
      </c>
      <c r="X437" s="71" t="e">
        <f t="shared" si="46"/>
        <v>#REF!</v>
      </c>
      <c r="Y437" s="58" t="e">
        <f>X437/G431*100</f>
        <v>#REF!</v>
      </c>
    </row>
    <row r="438" spans="1:25" ht="32.25" outlineLevel="6" thickBot="1">
      <c r="A438" s="109" t="s">
        <v>131</v>
      </c>
      <c r="B438" s="19">
        <v>951</v>
      </c>
      <c r="C438" s="9" t="s">
        <v>73</v>
      </c>
      <c r="D438" s="9" t="s">
        <v>247</v>
      </c>
      <c r="E438" s="9" t="s">
        <v>5</v>
      </c>
      <c r="F438" s="9"/>
      <c r="G438" s="138">
        <f t="shared" si="45"/>
        <v>21210</v>
      </c>
      <c r="H438" s="31" t="e">
        <f t="shared" si="46"/>
        <v>#REF!</v>
      </c>
      <c r="I438" s="31" t="e">
        <f t="shared" si="46"/>
        <v>#REF!</v>
      </c>
      <c r="J438" s="31" t="e">
        <f t="shared" si="46"/>
        <v>#REF!</v>
      </c>
      <c r="K438" s="31" t="e">
        <f t="shared" si="46"/>
        <v>#REF!</v>
      </c>
      <c r="L438" s="31" t="e">
        <f t="shared" si="46"/>
        <v>#REF!</v>
      </c>
      <c r="M438" s="31" t="e">
        <f t="shared" si="46"/>
        <v>#REF!</v>
      </c>
      <c r="N438" s="31" t="e">
        <f t="shared" si="46"/>
        <v>#REF!</v>
      </c>
      <c r="O438" s="31" t="e">
        <f t="shared" si="46"/>
        <v>#REF!</v>
      </c>
      <c r="P438" s="31" t="e">
        <f t="shared" si="46"/>
        <v>#REF!</v>
      </c>
      <c r="Q438" s="31" t="e">
        <f t="shared" si="46"/>
        <v>#REF!</v>
      </c>
      <c r="R438" s="31" t="e">
        <f t="shared" si="46"/>
        <v>#REF!</v>
      </c>
      <c r="S438" s="31" t="e">
        <f t="shared" si="46"/>
        <v>#REF!</v>
      </c>
      <c r="T438" s="31" t="e">
        <f t="shared" si="46"/>
        <v>#REF!</v>
      </c>
      <c r="U438" s="31" t="e">
        <f t="shared" si="46"/>
        <v>#REF!</v>
      </c>
      <c r="V438" s="31" t="e">
        <f t="shared" si="46"/>
        <v>#REF!</v>
      </c>
      <c r="W438" s="31" t="e">
        <f t="shared" si="46"/>
        <v>#REF!</v>
      </c>
      <c r="X438" s="65" t="e">
        <f t="shared" si="46"/>
        <v>#REF!</v>
      </c>
      <c r="Y438" s="58" t="e">
        <f>X438/G432*100</f>
        <v>#REF!</v>
      </c>
    </row>
    <row r="439" spans="1:25" ht="32.25" outlineLevel="6" thickBot="1">
      <c r="A439" s="109" t="s">
        <v>132</v>
      </c>
      <c r="B439" s="19">
        <v>951</v>
      </c>
      <c r="C439" s="11" t="s">
        <v>73</v>
      </c>
      <c r="D439" s="11" t="s">
        <v>248</v>
      </c>
      <c r="E439" s="11" t="s">
        <v>5</v>
      </c>
      <c r="F439" s="11"/>
      <c r="G439" s="141">
        <f>G440+G443</f>
        <v>21210</v>
      </c>
      <c r="H439" s="32" t="e">
        <f t="shared" si="46"/>
        <v>#REF!</v>
      </c>
      <c r="I439" s="32" t="e">
        <f t="shared" si="46"/>
        <v>#REF!</v>
      </c>
      <c r="J439" s="32" t="e">
        <f t="shared" si="46"/>
        <v>#REF!</v>
      </c>
      <c r="K439" s="32" t="e">
        <f t="shared" si="46"/>
        <v>#REF!</v>
      </c>
      <c r="L439" s="32" t="e">
        <f t="shared" si="46"/>
        <v>#REF!</v>
      </c>
      <c r="M439" s="32" t="e">
        <f t="shared" si="46"/>
        <v>#REF!</v>
      </c>
      <c r="N439" s="32" t="e">
        <f t="shared" si="46"/>
        <v>#REF!</v>
      </c>
      <c r="O439" s="32" t="e">
        <f t="shared" si="46"/>
        <v>#REF!</v>
      </c>
      <c r="P439" s="32" t="e">
        <f t="shared" si="46"/>
        <v>#REF!</v>
      </c>
      <c r="Q439" s="32" t="e">
        <f t="shared" si="46"/>
        <v>#REF!</v>
      </c>
      <c r="R439" s="32" t="e">
        <f t="shared" si="46"/>
        <v>#REF!</v>
      </c>
      <c r="S439" s="32" t="e">
        <f t="shared" si="46"/>
        <v>#REF!</v>
      </c>
      <c r="T439" s="32" t="e">
        <f t="shared" si="46"/>
        <v>#REF!</v>
      </c>
      <c r="U439" s="32" t="e">
        <f t="shared" si="46"/>
        <v>#REF!</v>
      </c>
      <c r="V439" s="32" t="e">
        <f t="shared" si="46"/>
        <v>#REF!</v>
      </c>
      <c r="W439" s="32" t="e">
        <f t="shared" si="46"/>
        <v>#REF!</v>
      </c>
      <c r="X439" s="66" t="e">
        <f t="shared" si="46"/>
        <v>#REF!</v>
      </c>
      <c r="Y439" s="58" t="e">
        <f>X439/G433*100</f>
        <v>#REF!</v>
      </c>
    </row>
    <row r="440" spans="1:25" ht="48" outlineLevel="6" thickBot="1">
      <c r="A440" s="5" t="s">
        <v>174</v>
      </c>
      <c r="B440" s="21">
        <v>951</v>
      </c>
      <c r="C440" s="6" t="s">
        <v>73</v>
      </c>
      <c r="D440" s="6" t="s">
        <v>309</v>
      </c>
      <c r="E440" s="6" t="s">
        <v>5</v>
      </c>
      <c r="F440" s="6"/>
      <c r="G440" s="143">
        <f t="shared" si="45"/>
        <v>3396.371</v>
      </c>
      <c r="H440" s="34" t="e">
        <f>#REF!</f>
        <v>#REF!</v>
      </c>
      <c r="I440" s="34" t="e">
        <f>#REF!</f>
        <v>#REF!</v>
      </c>
      <c r="J440" s="34" t="e">
        <f>#REF!</f>
        <v>#REF!</v>
      </c>
      <c r="K440" s="34" t="e">
        <f>#REF!</f>
        <v>#REF!</v>
      </c>
      <c r="L440" s="34" t="e">
        <f>#REF!</f>
        <v>#REF!</v>
      </c>
      <c r="M440" s="34" t="e">
        <f>#REF!</f>
        <v>#REF!</v>
      </c>
      <c r="N440" s="34" t="e">
        <f>#REF!</f>
        <v>#REF!</v>
      </c>
      <c r="O440" s="34" t="e">
        <f>#REF!</f>
        <v>#REF!</v>
      </c>
      <c r="P440" s="34" t="e">
        <f>#REF!</f>
        <v>#REF!</v>
      </c>
      <c r="Q440" s="34" t="e">
        <f>#REF!</f>
        <v>#REF!</v>
      </c>
      <c r="R440" s="34" t="e">
        <f>#REF!</f>
        <v>#REF!</v>
      </c>
      <c r="S440" s="34" t="e">
        <f>#REF!</f>
        <v>#REF!</v>
      </c>
      <c r="T440" s="34" t="e">
        <f>#REF!</f>
        <v>#REF!</v>
      </c>
      <c r="U440" s="34" t="e">
        <f>#REF!</f>
        <v>#REF!</v>
      </c>
      <c r="V440" s="34" t="e">
        <f>#REF!</f>
        <v>#REF!</v>
      </c>
      <c r="W440" s="34" t="e">
        <f>#REF!</f>
        <v>#REF!</v>
      </c>
      <c r="X440" s="67" t="e">
        <f>#REF!</f>
        <v>#REF!</v>
      </c>
      <c r="Y440" s="58" t="e">
        <f>X440/G434*100</f>
        <v>#REF!</v>
      </c>
    </row>
    <row r="441" spans="1:25" ht="16.5" outlineLevel="6" thickBot="1">
      <c r="A441" s="5" t="s">
        <v>127</v>
      </c>
      <c r="B441" s="21">
        <v>951</v>
      </c>
      <c r="C441" s="6" t="s">
        <v>73</v>
      </c>
      <c r="D441" s="6" t="s">
        <v>309</v>
      </c>
      <c r="E441" s="6" t="s">
        <v>125</v>
      </c>
      <c r="F441" s="6"/>
      <c r="G441" s="143">
        <f t="shared" si="45"/>
        <v>3396.371</v>
      </c>
      <c r="H441" s="54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80"/>
      <c r="Y441" s="58"/>
    </row>
    <row r="442" spans="1:25" ht="16.5" outlineLevel="6" thickBot="1">
      <c r="A442" s="85" t="s">
        <v>128</v>
      </c>
      <c r="B442" s="89">
        <v>951</v>
      </c>
      <c r="C442" s="90" t="s">
        <v>73</v>
      </c>
      <c r="D442" s="90" t="s">
        <v>309</v>
      </c>
      <c r="E442" s="90" t="s">
        <v>126</v>
      </c>
      <c r="F442" s="90"/>
      <c r="G442" s="139">
        <v>3396.371</v>
      </c>
      <c r="H442" s="54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80"/>
      <c r="Y442" s="58"/>
    </row>
    <row r="443" spans="1:25" ht="48" outlineLevel="6" thickBot="1">
      <c r="A443" s="5" t="s">
        <v>373</v>
      </c>
      <c r="B443" s="21">
        <v>951</v>
      </c>
      <c r="C443" s="6" t="s">
        <v>73</v>
      </c>
      <c r="D443" s="6" t="s">
        <v>369</v>
      </c>
      <c r="E443" s="6" t="s">
        <v>5</v>
      </c>
      <c r="F443" s="6"/>
      <c r="G443" s="143">
        <f>G444</f>
        <v>17813.629</v>
      </c>
      <c r="H443" s="54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80"/>
      <c r="Y443" s="58"/>
    </row>
    <row r="444" spans="1:25" ht="16.5" outlineLevel="6" thickBot="1">
      <c r="A444" s="5" t="s">
        <v>127</v>
      </c>
      <c r="B444" s="21">
        <v>951</v>
      </c>
      <c r="C444" s="6" t="s">
        <v>73</v>
      </c>
      <c r="D444" s="6" t="s">
        <v>369</v>
      </c>
      <c r="E444" s="6" t="s">
        <v>125</v>
      </c>
      <c r="F444" s="6"/>
      <c r="G444" s="143">
        <f>G445</f>
        <v>17813.629</v>
      </c>
      <c r="H444" s="54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80"/>
      <c r="Y444" s="58"/>
    </row>
    <row r="445" spans="1:25" ht="16.5" outlineLevel="6" thickBot="1">
      <c r="A445" s="85" t="s">
        <v>128</v>
      </c>
      <c r="B445" s="89">
        <v>951</v>
      </c>
      <c r="C445" s="90" t="s">
        <v>73</v>
      </c>
      <c r="D445" s="90" t="s">
        <v>369</v>
      </c>
      <c r="E445" s="90" t="s">
        <v>126</v>
      </c>
      <c r="F445" s="90"/>
      <c r="G445" s="139">
        <v>17813.629</v>
      </c>
      <c r="H445" s="54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80"/>
      <c r="Y445" s="58"/>
    </row>
    <row r="446" spans="1:25" ht="16.5" outlineLevel="6" thickBot="1">
      <c r="A446" s="50"/>
      <c r="B446" s="51"/>
      <c r="C446" s="51"/>
      <c r="D446" s="51"/>
      <c r="E446" s="51"/>
      <c r="F446" s="51"/>
      <c r="G446" s="52"/>
      <c r="H446" s="54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80"/>
      <c r="Y446" s="58"/>
    </row>
    <row r="447" spans="1:25" ht="43.5" outlineLevel="6" thickBot="1">
      <c r="A447" s="100" t="s">
        <v>63</v>
      </c>
      <c r="B447" s="101" t="s">
        <v>62</v>
      </c>
      <c r="C447" s="101" t="s">
        <v>61</v>
      </c>
      <c r="D447" s="101" t="s">
        <v>246</v>
      </c>
      <c r="E447" s="101" t="s">
        <v>5</v>
      </c>
      <c r="F447" s="102"/>
      <c r="G447" s="160">
        <f>G448+G558</f>
        <v>638002.38111</v>
      </c>
      <c r="H447" s="54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80"/>
      <c r="Y447" s="58"/>
    </row>
    <row r="448" spans="1:25" ht="19.5" outlineLevel="6" thickBot="1">
      <c r="A448" s="105" t="s">
        <v>47</v>
      </c>
      <c r="B448" s="18">
        <v>953</v>
      </c>
      <c r="C448" s="14" t="s">
        <v>46</v>
      </c>
      <c r="D448" s="14" t="s">
        <v>246</v>
      </c>
      <c r="E448" s="14" t="s">
        <v>5</v>
      </c>
      <c r="F448" s="14"/>
      <c r="G448" s="161">
        <f>G449+G479+G520+G531+G540</f>
        <v>629521.64211</v>
      </c>
      <c r="H448" s="54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80"/>
      <c r="Y448" s="58"/>
    </row>
    <row r="449" spans="1:25" ht="19.5" outlineLevel="6" thickBot="1">
      <c r="A449" s="105" t="s">
        <v>129</v>
      </c>
      <c r="B449" s="18">
        <v>953</v>
      </c>
      <c r="C449" s="14" t="s">
        <v>18</v>
      </c>
      <c r="D449" s="14" t="s">
        <v>246</v>
      </c>
      <c r="E449" s="14" t="s">
        <v>5</v>
      </c>
      <c r="F449" s="14"/>
      <c r="G449" s="178">
        <f>G454+G450</f>
        <v>133892.1805</v>
      </c>
      <c r="H449" s="54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80"/>
      <c r="Y449" s="58"/>
    </row>
    <row r="450" spans="1:25" ht="32.25" outlineLevel="6" thickBot="1">
      <c r="A450" s="109" t="s">
        <v>131</v>
      </c>
      <c r="B450" s="19">
        <v>953</v>
      </c>
      <c r="C450" s="9" t="s">
        <v>18</v>
      </c>
      <c r="D450" s="9" t="s">
        <v>247</v>
      </c>
      <c r="E450" s="9" t="s">
        <v>5</v>
      </c>
      <c r="F450" s="9"/>
      <c r="G450" s="153">
        <f>G451</f>
        <v>4514.64469</v>
      </c>
      <c r="H450" s="54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80"/>
      <c r="Y450" s="58"/>
    </row>
    <row r="451" spans="1:25" ht="18.75" customHeight="1" outlineLevel="6" thickBot="1">
      <c r="A451" s="109" t="s">
        <v>132</v>
      </c>
      <c r="B451" s="19">
        <v>953</v>
      </c>
      <c r="C451" s="9" t="s">
        <v>18</v>
      </c>
      <c r="D451" s="9" t="s">
        <v>248</v>
      </c>
      <c r="E451" s="9" t="s">
        <v>5</v>
      </c>
      <c r="F451" s="9"/>
      <c r="G451" s="153">
        <f>G452</f>
        <v>4514.64469</v>
      </c>
      <c r="H451" s="54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80"/>
      <c r="Y451" s="58"/>
    </row>
    <row r="452" spans="1:25" ht="32.25" outlineLevel="6" thickBot="1">
      <c r="A452" s="91" t="s">
        <v>361</v>
      </c>
      <c r="B452" s="87">
        <v>953</v>
      </c>
      <c r="C452" s="88" t="s">
        <v>18</v>
      </c>
      <c r="D452" s="88" t="s">
        <v>389</v>
      </c>
      <c r="E452" s="88" t="s">
        <v>5</v>
      </c>
      <c r="F452" s="88"/>
      <c r="G452" s="155">
        <f>G453</f>
        <v>4514.64469</v>
      </c>
      <c r="H452" s="25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42"/>
      <c r="X452" s="72"/>
      <c r="Y452" s="58">
        <v>0</v>
      </c>
    </row>
    <row r="453" spans="1:25" ht="16.5" outlineLevel="6" thickBot="1">
      <c r="A453" s="5" t="s">
        <v>83</v>
      </c>
      <c r="B453" s="21">
        <v>953</v>
      </c>
      <c r="C453" s="6" t="s">
        <v>18</v>
      </c>
      <c r="D453" s="6" t="s">
        <v>389</v>
      </c>
      <c r="E453" s="6" t="s">
        <v>84</v>
      </c>
      <c r="F453" s="6"/>
      <c r="G453" s="156">
        <v>4514.64469</v>
      </c>
      <c r="H453" s="28" t="e">
        <f>H454+#REF!</f>
        <v>#REF!</v>
      </c>
      <c r="I453" s="28" t="e">
        <f>I454+#REF!</f>
        <v>#REF!</v>
      </c>
      <c r="J453" s="28" t="e">
        <f>J454+#REF!</f>
        <v>#REF!</v>
      </c>
      <c r="K453" s="28" t="e">
        <f>K454+#REF!</f>
        <v>#REF!</v>
      </c>
      <c r="L453" s="28" t="e">
        <f>L454+#REF!</f>
        <v>#REF!</v>
      </c>
      <c r="M453" s="28" t="e">
        <f>M454+#REF!</f>
        <v>#REF!</v>
      </c>
      <c r="N453" s="28" t="e">
        <f>N454+#REF!</f>
        <v>#REF!</v>
      </c>
      <c r="O453" s="28" t="e">
        <f>O454+#REF!</f>
        <v>#REF!</v>
      </c>
      <c r="P453" s="28" t="e">
        <f>P454+#REF!</f>
        <v>#REF!</v>
      </c>
      <c r="Q453" s="28" t="e">
        <f>Q454+#REF!</f>
        <v>#REF!</v>
      </c>
      <c r="R453" s="28" t="e">
        <f>R454+#REF!</f>
        <v>#REF!</v>
      </c>
      <c r="S453" s="28" t="e">
        <f>S454+#REF!</f>
        <v>#REF!</v>
      </c>
      <c r="T453" s="28" t="e">
        <f>T454+#REF!</f>
        <v>#REF!</v>
      </c>
      <c r="U453" s="28" t="e">
        <f>U454+#REF!</f>
        <v>#REF!</v>
      </c>
      <c r="V453" s="28" t="e">
        <f>V454+#REF!</f>
        <v>#REF!</v>
      </c>
      <c r="W453" s="28" t="e">
        <f>W454+#REF!</f>
        <v>#REF!</v>
      </c>
      <c r="X453" s="59" t="e">
        <f>X454+#REF!</f>
        <v>#REF!</v>
      </c>
      <c r="Y453" s="58" t="e">
        <f>X453/G447*100</f>
        <v>#REF!</v>
      </c>
    </row>
    <row r="454" spans="1:25" ht="19.5" outlineLevel="6" thickBot="1">
      <c r="A454" s="78" t="s">
        <v>226</v>
      </c>
      <c r="B454" s="19">
        <v>953</v>
      </c>
      <c r="C454" s="9" t="s">
        <v>18</v>
      </c>
      <c r="D454" s="9" t="s">
        <v>310</v>
      </c>
      <c r="E454" s="9" t="s">
        <v>5</v>
      </c>
      <c r="F454" s="9"/>
      <c r="G454" s="153">
        <f>G455+G471+G475</f>
        <v>129377.53581</v>
      </c>
      <c r="H454" s="29" t="e">
        <f>H460+H471+#REF!+H561</f>
        <v>#REF!</v>
      </c>
      <c r="I454" s="29" t="e">
        <f>I460+I471+#REF!+I561</f>
        <v>#REF!</v>
      </c>
      <c r="J454" s="29" t="e">
        <f>J460+J471+#REF!+J561</f>
        <v>#REF!</v>
      </c>
      <c r="K454" s="29" t="e">
        <f>K460+K471+#REF!+K561</f>
        <v>#REF!</v>
      </c>
      <c r="L454" s="29" t="e">
        <f>L460+L471+#REF!+L561</f>
        <v>#REF!</v>
      </c>
      <c r="M454" s="29" t="e">
        <f>M460+M471+#REF!+M561</f>
        <v>#REF!</v>
      </c>
      <c r="N454" s="29" t="e">
        <f>N460+N471+#REF!+N561</f>
        <v>#REF!</v>
      </c>
      <c r="O454" s="29" t="e">
        <f>O460+O471+#REF!+O561</f>
        <v>#REF!</v>
      </c>
      <c r="P454" s="29" t="e">
        <f>P460+P471+#REF!+P561</f>
        <v>#REF!</v>
      </c>
      <c r="Q454" s="29" t="e">
        <f>Q460+Q471+#REF!+Q561</f>
        <v>#REF!</v>
      </c>
      <c r="R454" s="29" t="e">
        <f>R460+R471+#REF!+R561</f>
        <v>#REF!</v>
      </c>
      <c r="S454" s="29" t="e">
        <f>S460+S471+#REF!+S561</f>
        <v>#REF!</v>
      </c>
      <c r="T454" s="29" t="e">
        <f>T460+T471+#REF!+T561</f>
        <v>#REF!</v>
      </c>
      <c r="U454" s="29" t="e">
        <f>U460+U471+#REF!+U561</f>
        <v>#REF!</v>
      </c>
      <c r="V454" s="29" t="e">
        <f>V460+V471+#REF!+V561</f>
        <v>#REF!</v>
      </c>
      <c r="W454" s="29" t="e">
        <f>W460+W471+#REF!+W561</f>
        <v>#REF!</v>
      </c>
      <c r="X454" s="29" t="e">
        <f>X460+X471+#REF!+X561</f>
        <v>#REF!</v>
      </c>
      <c r="Y454" s="58" t="e">
        <f>X454/G448*100</f>
        <v>#REF!</v>
      </c>
    </row>
    <row r="455" spans="1:25" ht="19.5" outlineLevel="6" thickBot="1">
      <c r="A455" s="78" t="s">
        <v>175</v>
      </c>
      <c r="B455" s="19">
        <v>953</v>
      </c>
      <c r="C455" s="11" t="s">
        <v>18</v>
      </c>
      <c r="D455" s="11" t="s">
        <v>311</v>
      </c>
      <c r="E455" s="11" t="s">
        <v>5</v>
      </c>
      <c r="F455" s="11"/>
      <c r="G455" s="154">
        <f>G456+G459+G462+G465+G468</f>
        <v>129157.03581</v>
      </c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41"/>
      <c r="Y455" s="58"/>
    </row>
    <row r="456" spans="1:25" ht="32.25" outlineLevel="6" thickBot="1">
      <c r="A456" s="91" t="s">
        <v>154</v>
      </c>
      <c r="B456" s="87">
        <v>953</v>
      </c>
      <c r="C456" s="88" t="s">
        <v>18</v>
      </c>
      <c r="D456" s="88" t="s">
        <v>312</v>
      </c>
      <c r="E456" s="88" t="s">
        <v>5</v>
      </c>
      <c r="F456" s="88"/>
      <c r="G456" s="155">
        <f>G457</f>
        <v>36910</v>
      </c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41"/>
      <c r="Y456" s="58"/>
    </row>
    <row r="457" spans="1:25" ht="19.5" outlineLevel="6" thickBot="1">
      <c r="A457" s="5" t="s">
        <v>116</v>
      </c>
      <c r="B457" s="21">
        <v>953</v>
      </c>
      <c r="C457" s="6" t="s">
        <v>18</v>
      </c>
      <c r="D457" s="6" t="s">
        <v>312</v>
      </c>
      <c r="E457" s="6" t="s">
        <v>115</v>
      </c>
      <c r="F457" s="6"/>
      <c r="G457" s="156">
        <f>G458</f>
        <v>36910</v>
      </c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41"/>
      <c r="Y457" s="58"/>
    </row>
    <row r="458" spans="1:25" ht="48" outlineLevel="6" thickBot="1">
      <c r="A458" s="96" t="s">
        <v>197</v>
      </c>
      <c r="B458" s="89">
        <v>953</v>
      </c>
      <c r="C458" s="90" t="s">
        <v>18</v>
      </c>
      <c r="D458" s="90" t="s">
        <v>312</v>
      </c>
      <c r="E458" s="90" t="s">
        <v>85</v>
      </c>
      <c r="F458" s="90"/>
      <c r="G458" s="157">
        <v>36910</v>
      </c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41"/>
      <c r="Y458" s="58"/>
    </row>
    <row r="459" spans="1:25" ht="63.75" outlineLevel="6" thickBot="1">
      <c r="A459" s="111" t="s">
        <v>176</v>
      </c>
      <c r="B459" s="87">
        <v>953</v>
      </c>
      <c r="C459" s="88" t="s">
        <v>18</v>
      </c>
      <c r="D459" s="88" t="s">
        <v>313</v>
      </c>
      <c r="E459" s="88" t="s">
        <v>5</v>
      </c>
      <c r="F459" s="88"/>
      <c r="G459" s="155">
        <f>G460</f>
        <v>86703</v>
      </c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41"/>
      <c r="Y459" s="58"/>
    </row>
    <row r="460" spans="1:25" ht="16.5" outlineLevel="6" thickBot="1">
      <c r="A460" s="5" t="s">
        <v>116</v>
      </c>
      <c r="B460" s="21">
        <v>953</v>
      </c>
      <c r="C460" s="6" t="s">
        <v>18</v>
      </c>
      <c r="D460" s="6" t="s">
        <v>313</v>
      </c>
      <c r="E460" s="6" t="s">
        <v>115</v>
      </c>
      <c r="F460" s="6"/>
      <c r="G460" s="156">
        <f>G461</f>
        <v>86703</v>
      </c>
      <c r="H460" s="32">
        <f aca="true" t="shared" si="47" ref="H460:X460">H461</f>
        <v>0</v>
      </c>
      <c r="I460" s="32">
        <f t="shared" si="47"/>
        <v>0</v>
      </c>
      <c r="J460" s="32">
        <f t="shared" si="47"/>
        <v>0</v>
      </c>
      <c r="K460" s="32">
        <f t="shared" si="47"/>
        <v>0</v>
      </c>
      <c r="L460" s="32">
        <f t="shared" si="47"/>
        <v>0</v>
      </c>
      <c r="M460" s="32">
        <f t="shared" si="47"/>
        <v>0</v>
      </c>
      <c r="N460" s="32">
        <f t="shared" si="47"/>
        <v>0</v>
      </c>
      <c r="O460" s="32">
        <f t="shared" si="47"/>
        <v>0</v>
      </c>
      <c r="P460" s="32">
        <f t="shared" si="47"/>
        <v>0</v>
      </c>
      <c r="Q460" s="32">
        <f t="shared" si="47"/>
        <v>0</v>
      </c>
      <c r="R460" s="32">
        <f t="shared" si="47"/>
        <v>0</v>
      </c>
      <c r="S460" s="32">
        <f t="shared" si="47"/>
        <v>0</v>
      </c>
      <c r="T460" s="32">
        <f t="shared" si="47"/>
        <v>0</v>
      </c>
      <c r="U460" s="32">
        <f t="shared" si="47"/>
        <v>0</v>
      </c>
      <c r="V460" s="32">
        <f t="shared" si="47"/>
        <v>0</v>
      </c>
      <c r="W460" s="32">
        <f t="shared" si="47"/>
        <v>0</v>
      </c>
      <c r="X460" s="66">
        <f t="shared" si="47"/>
        <v>34477.81647</v>
      </c>
      <c r="Y460" s="58">
        <f>X460/G454*100</f>
        <v>26.648997644098817</v>
      </c>
    </row>
    <row r="461" spans="1:25" ht="48" outlineLevel="6" thickBot="1">
      <c r="A461" s="96" t="s">
        <v>197</v>
      </c>
      <c r="B461" s="89">
        <v>953</v>
      </c>
      <c r="C461" s="90" t="s">
        <v>18</v>
      </c>
      <c r="D461" s="90" t="s">
        <v>313</v>
      </c>
      <c r="E461" s="90" t="s">
        <v>85</v>
      </c>
      <c r="F461" s="90"/>
      <c r="G461" s="157">
        <v>86703</v>
      </c>
      <c r="H461" s="34">
        <f aca="true" t="shared" si="48" ref="H461:X461">H463</f>
        <v>0</v>
      </c>
      <c r="I461" s="34">
        <f t="shared" si="48"/>
        <v>0</v>
      </c>
      <c r="J461" s="34">
        <f t="shared" si="48"/>
        <v>0</v>
      </c>
      <c r="K461" s="34">
        <f t="shared" si="48"/>
        <v>0</v>
      </c>
      <c r="L461" s="34">
        <f t="shared" si="48"/>
        <v>0</v>
      </c>
      <c r="M461" s="34">
        <f t="shared" si="48"/>
        <v>0</v>
      </c>
      <c r="N461" s="34">
        <f t="shared" si="48"/>
        <v>0</v>
      </c>
      <c r="O461" s="34">
        <f t="shared" si="48"/>
        <v>0</v>
      </c>
      <c r="P461" s="34">
        <f t="shared" si="48"/>
        <v>0</v>
      </c>
      <c r="Q461" s="34">
        <f t="shared" si="48"/>
        <v>0</v>
      </c>
      <c r="R461" s="34">
        <f t="shared" si="48"/>
        <v>0</v>
      </c>
      <c r="S461" s="34">
        <f t="shared" si="48"/>
        <v>0</v>
      </c>
      <c r="T461" s="34">
        <f t="shared" si="48"/>
        <v>0</v>
      </c>
      <c r="U461" s="34">
        <f t="shared" si="48"/>
        <v>0</v>
      </c>
      <c r="V461" s="34">
        <f t="shared" si="48"/>
        <v>0</v>
      </c>
      <c r="W461" s="34">
        <f t="shared" si="48"/>
        <v>0</v>
      </c>
      <c r="X461" s="67">
        <f t="shared" si="48"/>
        <v>34477.81647</v>
      </c>
      <c r="Y461" s="58">
        <f>X461/G455*100</f>
        <v>26.69449345424707</v>
      </c>
    </row>
    <row r="462" spans="1:25" ht="32.25" outlineLevel="6" thickBot="1">
      <c r="A462" s="122" t="s">
        <v>177</v>
      </c>
      <c r="B462" s="129">
        <v>953</v>
      </c>
      <c r="C462" s="88" t="s">
        <v>18</v>
      </c>
      <c r="D462" s="88" t="s">
        <v>314</v>
      </c>
      <c r="E462" s="88" t="s">
        <v>5</v>
      </c>
      <c r="F462" s="88"/>
      <c r="G462" s="155">
        <f>G463</f>
        <v>4045.37381</v>
      </c>
      <c r="H462" s="54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80"/>
      <c r="Y462" s="58"/>
    </row>
    <row r="463" spans="1:25" ht="16.5" outlineLevel="6" thickBot="1">
      <c r="A463" s="5" t="s">
        <v>116</v>
      </c>
      <c r="B463" s="21">
        <v>953</v>
      </c>
      <c r="C463" s="6" t="s">
        <v>18</v>
      </c>
      <c r="D463" s="6" t="s">
        <v>314</v>
      </c>
      <c r="E463" s="6" t="s">
        <v>115</v>
      </c>
      <c r="F463" s="6"/>
      <c r="G463" s="156">
        <f>G464</f>
        <v>4045.37381</v>
      </c>
      <c r="H463" s="2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3"/>
      <c r="X463" s="64">
        <v>34477.81647</v>
      </c>
      <c r="Y463" s="58">
        <f>X463/G457*100</f>
        <v>93.41050249254944</v>
      </c>
    </row>
    <row r="464" spans="1:25" ht="16.5" outlineLevel="6" thickBot="1">
      <c r="A464" s="93" t="s">
        <v>83</v>
      </c>
      <c r="B464" s="131">
        <v>953</v>
      </c>
      <c r="C464" s="90" t="s">
        <v>18</v>
      </c>
      <c r="D464" s="90" t="s">
        <v>314</v>
      </c>
      <c r="E464" s="90" t="s">
        <v>84</v>
      </c>
      <c r="F464" s="90"/>
      <c r="G464" s="157">
        <v>4045.37381</v>
      </c>
      <c r="H464" s="54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73"/>
      <c r="Y464" s="58"/>
    </row>
    <row r="465" spans="1:25" ht="46.5" customHeight="1" outlineLevel="6" thickBot="1">
      <c r="A465" s="122" t="s">
        <v>403</v>
      </c>
      <c r="B465" s="129">
        <v>953</v>
      </c>
      <c r="C465" s="88" t="s">
        <v>18</v>
      </c>
      <c r="D465" s="88" t="s">
        <v>404</v>
      </c>
      <c r="E465" s="88" t="s">
        <v>5</v>
      </c>
      <c r="F465" s="88"/>
      <c r="G465" s="140">
        <f>G466</f>
        <v>1453.70214</v>
      </c>
      <c r="H465" s="54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73"/>
      <c r="Y465" s="58"/>
    </row>
    <row r="466" spans="1:25" ht="16.5" outlineLevel="6" thickBot="1">
      <c r="A466" s="5" t="s">
        <v>116</v>
      </c>
      <c r="B466" s="21">
        <v>953</v>
      </c>
      <c r="C466" s="6" t="s">
        <v>18</v>
      </c>
      <c r="D466" s="6" t="s">
        <v>404</v>
      </c>
      <c r="E466" s="6" t="s">
        <v>115</v>
      </c>
      <c r="F466" s="6"/>
      <c r="G466" s="143">
        <f>G467</f>
        <v>1453.70214</v>
      </c>
      <c r="H466" s="54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73"/>
      <c r="Y466" s="58"/>
    </row>
    <row r="467" spans="1:25" ht="16.5" outlineLevel="6" thickBot="1">
      <c r="A467" s="93" t="s">
        <v>83</v>
      </c>
      <c r="B467" s="131">
        <v>953</v>
      </c>
      <c r="C467" s="90" t="s">
        <v>18</v>
      </c>
      <c r="D467" s="90" t="s">
        <v>404</v>
      </c>
      <c r="E467" s="90" t="s">
        <v>84</v>
      </c>
      <c r="F467" s="90"/>
      <c r="G467" s="139">
        <v>1453.70214</v>
      </c>
      <c r="H467" s="54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73"/>
      <c r="Y467" s="58"/>
    </row>
    <row r="468" spans="1:25" ht="63.75" outlineLevel="6" thickBot="1">
      <c r="A468" s="122" t="s">
        <v>440</v>
      </c>
      <c r="B468" s="129">
        <v>953</v>
      </c>
      <c r="C468" s="88" t="s">
        <v>18</v>
      </c>
      <c r="D468" s="88" t="s">
        <v>441</v>
      </c>
      <c r="E468" s="88" t="s">
        <v>5</v>
      </c>
      <c r="F468" s="88"/>
      <c r="G468" s="140">
        <f>G469</f>
        <v>44.95986</v>
      </c>
      <c r="H468" s="54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73"/>
      <c r="Y468" s="58"/>
    </row>
    <row r="469" spans="1:25" ht="16.5" outlineLevel="6" thickBot="1">
      <c r="A469" s="5" t="s">
        <v>116</v>
      </c>
      <c r="B469" s="21">
        <v>953</v>
      </c>
      <c r="C469" s="6" t="s">
        <v>18</v>
      </c>
      <c r="D469" s="6" t="s">
        <v>441</v>
      </c>
      <c r="E469" s="6" t="s">
        <v>115</v>
      </c>
      <c r="F469" s="6"/>
      <c r="G469" s="143">
        <f>G470</f>
        <v>44.95986</v>
      </c>
      <c r="H469" s="54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73"/>
      <c r="Y469" s="58"/>
    </row>
    <row r="470" spans="1:25" ht="16.5" outlineLevel="6" thickBot="1">
      <c r="A470" s="93" t="s">
        <v>83</v>
      </c>
      <c r="B470" s="131">
        <v>953</v>
      </c>
      <c r="C470" s="90" t="s">
        <v>18</v>
      </c>
      <c r="D470" s="90" t="s">
        <v>441</v>
      </c>
      <c r="E470" s="90" t="s">
        <v>84</v>
      </c>
      <c r="F470" s="90"/>
      <c r="G470" s="139">
        <v>44.95986</v>
      </c>
      <c r="H470" s="54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73"/>
      <c r="Y470" s="58"/>
    </row>
    <row r="471" spans="1:25" ht="32.25" outlineLevel="6" thickBot="1">
      <c r="A471" s="132" t="s">
        <v>227</v>
      </c>
      <c r="B471" s="135">
        <v>953</v>
      </c>
      <c r="C471" s="9" t="s">
        <v>18</v>
      </c>
      <c r="D471" s="9" t="s">
        <v>315</v>
      </c>
      <c r="E471" s="9" t="s">
        <v>5</v>
      </c>
      <c r="F471" s="9"/>
      <c r="G471" s="146">
        <f>G472</f>
        <v>220.5</v>
      </c>
      <c r="H471" s="31" t="e">
        <f>H472+#REF!+#REF!+H489</f>
        <v>#REF!</v>
      </c>
      <c r="I471" s="31" t="e">
        <f>I472+#REF!+#REF!+I489</f>
        <v>#REF!</v>
      </c>
      <c r="J471" s="31" t="e">
        <f>J472+#REF!+#REF!+J489</f>
        <v>#REF!</v>
      </c>
      <c r="K471" s="31" t="e">
        <f>K472+#REF!+#REF!+K489</f>
        <v>#REF!</v>
      </c>
      <c r="L471" s="31" t="e">
        <f>L472+#REF!+#REF!+L489</f>
        <v>#REF!</v>
      </c>
      <c r="M471" s="31" t="e">
        <f>M472+#REF!+#REF!+M489</f>
        <v>#REF!</v>
      </c>
      <c r="N471" s="31" t="e">
        <f>N472+#REF!+#REF!+N489</f>
        <v>#REF!</v>
      </c>
      <c r="O471" s="31" t="e">
        <f>O472+#REF!+#REF!+O489</f>
        <v>#REF!</v>
      </c>
      <c r="P471" s="31" t="e">
        <f>P472+#REF!+#REF!+P489</f>
        <v>#REF!</v>
      </c>
      <c r="Q471" s="31" t="e">
        <f>Q472+#REF!+#REF!+Q489</f>
        <v>#REF!</v>
      </c>
      <c r="R471" s="31" t="e">
        <f>R472+#REF!+#REF!+R489</f>
        <v>#REF!</v>
      </c>
      <c r="S471" s="31" t="e">
        <f>S472+#REF!+#REF!+S489</f>
        <v>#REF!</v>
      </c>
      <c r="T471" s="31" t="e">
        <f>T472+#REF!+#REF!+T489</f>
        <v>#REF!</v>
      </c>
      <c r="U471" s="31" t="e">
        <f>U472+#REF!+#REF!+U489</f>
        <v>#REF!</v>
      </c>
      <c r="V471" s="31" t="e">
        <f>V472+#REF!+#REF!+V489</f>
        <v>#REF!</v>
      </c>
      <c r="W471" s="31" t="e">
        <f>W472+#REF!+#REF!+W489</f>
        <v>#REF!</v>
      </c>
      <c r="X471" s="31" t="e">
        <f>X472+#REF!+#REF!+X489</f>
        <v>#REF!</v>
      </c>
      <c r="Y471" s="58" t="e">
        <f>X471/G459*100</f>
        <v>#REF!</v>
      </c>
    </row>
    <row r="472" spans="1:25" ht="32.25" outlineLevel="6" thickBot="1">
      <c r="A472" s="122" t="s">
        <v>178</v>
      </c>
      <c r="B472" s="129">
        <v>953</v>
      </c>
      <c r="C472" s="88" t="s">
        <v>18</v>
      </c>
      <c r="D472" s="88" t="s">
        <v>316</v>
      </c>
      <c r="E472" s="88" t="s">
        <v>5</v>
      </c>
      <c r="F472" s="88"/>
      <c r="G472" s="147">
        <f>G473</f>
        <v>220.5</v>
      </c>
      <c r="H472" s="32">
        <f aca="true" t="shared" si="49" ref="H472:X472">H473</f>
        <v>0</v>
      </c>
      <c r="I472" s="32">
        <f t="shared" si="49"/>
        <v>0</v>
      </c>
      <c r="J472" s="32">
        <f t="shared" si="49"/>
        <v>0</v>
      </c>
      <c r="K472" s="32">
        <f t="shared" si="49"/>
        <v>0</v>
      </c>
      <c r="L472" s="32">
        <f t="shared" si="49"/>
        <v>0</v>
      </c>
      <c r="M472" s="32">
        <f t="shared" si="49"/>
        <v>0</v>
      </c>
      <c r="N472" s="32">
        <f t="shared" si="49"/>
        <v>0</v>
      </c>
      <c r="O472" s="32">
        <f t="shared" si="49"/>
        <v>0</v>
      </c>
      <c r="P472" s="32">
        <f t="shared" si="49"/>
        <v>0</v>
      </c>
      <c r="Q472" s="32">
        <f t="shared" si="49"/>
        <v>0</v>
      </c>
      <c r="R472" s="32">
        <f t="shared" si="49"/>
        <v>0</v>
      </c>
      <c r="S472" s="32">
        <f t="shared" si="49"/>
        <v>0</v>
      </c>
      <c r="T472" s="32">
        <f t="shared" si="49"/>
        <v>0</v>
      </c>
      <c r="U472" s="32">
        <f t="shared" si="49"/>
        <v>0</v>
      </c>
      <c r="V472" s="32">
        <f t="shared" si="49"/>
        <v>0</v>
      </c>
      <c r="W472" s="32">
        <f t="shared" si="49"/>
        <v>0</v>
      </c>
      <c r="X472" s="69">
        <f t="shared" si="49"/>
        <v>48148.89725</v>
      </c>
      <c r="Y472" s="58">
        <f>X472/G460*100</f>
        <v>55.53313870338974</v>
      </c>
    </row>
    <row r="473" spans="1:25" ht="16.5" outlineLevel="6" thickBot="1">
      <c r="A473" s="5" t="s">
        <v>116</v>
      </c>
      <c r="B473" s="21">
        <v>953</v>
      </c>
      <c r="C473" s="6" t="s">
        <v>18</v>
      </c>
      <c r="D473" s="6" t="s">
        <v>316</v>
      </c>
      <c r="E473" s="6" t="s">
        <v>115</v>
      </c>
      <c r="F473" s="6"/>
      <c r="G473" s="148">
        <f>G474</f>
        <v>220.5</v>
      </c>
      <c r="H473" s="34">
        <f aca="true" t="shared" si="50" ref="H473:X473">H484</f>
        <v>0</v>
      </c>
      <c r="I473" s="34">
        <f t="shared" si="50"/>
        <v>0</v>
      </c>
      <c r="J473" s="34">
        <f t="shared" si="50"/>
        <v>0</v>
      </c>
      <c r="K473" s="34">
        <f t="shared" si="50"/>
        <v>0</v>
      </c>
      <c r="L473" s="34">
        <f t="shared" si="50"/>
        <v>0</v>
      </c>
      <c r="M473" s="34">
        <f t="shared" si="50"/>
        <v>0</v>
      </c>
      <c r="N473" s="34">
        <f t="shared" si="50"/>
        <v>0</v>
      </c>
      <c r="O473" s="34">
        <f t="shared" si="50"/>
        <v>0</v>
      </c>
      <c r="P473" s="34">
        <f t="shared" si="50"/>
        <v>0</v>
      </c>
      <c r="Q473" s="34">
        <f t="shared" si="50"/>
        <v>0</v>
      </c>
      <c r="R473" s="34">
        <f t="shared" si="50"/>
        <v>0</v>
      </c>
      <c r="S473" s="34">
        <f t="shared" si="50"/>
        <v>0</v>
      </c>
      <c r="T473" s="34">
        <f t="shared" si="50"/>
        <v>0</v>
      </c>
      <c r="U473" s="34">
        <f t="shared" si="50"/>
        <v>0</v>
      </c>
      <c r="V473" s="34">
        <f t="shared" si="50"/>
        <v>0</v>
      </c>
      <c r="W473" s="34">
        <f t="shared" si="50"/>
        <v>0</v>
      </c>
      <c r="X473" s="67">
        <f t="shared" si="50"/>
        <v>48148.89725</v>
      </c>
      <c r="Y473" s="58">
        <f>X473/G461*100</f>
        <v>55.53313870338974</v>
      </c>
    </row>
    <row r="474" spans="1:25" ht="16.5" outlineLevel="6" thickBot="1">
      <c r="A474" s="93" t="s">
        <v>83</v>
      </c>
      <c r="B474" s="131">
        <v>953</v>
      </c>
      <c r="C474" s="90" t="s">
        <v>18</v>
      </c>
      <c r="D474" s="90" t="s">
        <v>316</v>
      </c>
      <c r="E474" s="90" t="s">
        <v>84</v>
      </c>
      <c r="F474" s="90"/>
      <c r="G474" s="149">
        <v>220.5</v>
      </c>
      <c r="H474" s="54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80"/>
      <c r="Y474" s="58"/>
    </row>
    <row r="475" spans="1:25" ht="16.5" outlineLevel="6" thickBot="1">
      <c r="A475" s="132" t="s">
        <v>347</v>
      </c>
      <c r="B475" s="135">
        <v>953</v>
      </c>
      <c r="C475" s="9" t="s">
        <v>18</v>
      </c>
      <c r="D475" s="9" t="s">
        <v>349</v>
      </c>
      <c r="E475" s="9" t="s">
        <v>5</v>
      </c>
      <c r="F475" s="9"/>
      <c r="G475" s="138">
        <f>G476</f>
        <v>0</v>
      </c>
      <c r="H475" s="54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80"/>
      <c r="Y475" s="58"/>
    </row>
    <row r="476" spans="1:25" ht="15" customHeight="1" outlineLevel="6" thickBot="1">
      <c r="A476" s="122" t="s">
        <v>348</v>
      </c>
      <c r="B476" s="129">
        <v>953</v>
      </c>
      <c r="C476" s="88" t="s">
        <v>18</v>
      </c>
      <c r="D476" s="88" t="s">
        <v>360</v>
      </c>
      <c r="E476" s="88" t="s">
        <v>5</v>
      </c>
      <c r="F476" s="88"/>
      <c r="G476" s="140">
        <f>G477</f>
        <v>0</v>
      </c>
      <c r="H476" s="54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80"/>
      <c r="Y476" s="58"/>
    </row>
    <row r="477" spans="1:25" ht="16.5" outlineLevel="6" thickBot="1">
      <c r="A477" s="5" t="s">
        <v>116</v>
      </c>
      <c r="B477" s="21">
        <v>953</v>
      </c>
      <c r="C477" s="6" t="s">
        <v>18</v>
      </c>
      <c r="D477" s="6" t="s">
        <v>360</v>
      </c>
      <c r="E477" s="6" t="s">
        <v>115</v>
      </c>
      <c r="F477" s="6"/>
      <c r="G477" s="143">
        <f>G478</f>
        <v>0</v>
      </c>
      <c r="H477" s="54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80"/>
      <c r="Y477" s="58"/>
    </row>
    <row r="478" spans="1:25" ht="16.5" outlineLevel="6" thickBot="1">
      <c r="A478" s="93" t="s">
        <v>83</v>
      </c>
      <c r="B478" s="131">
        <v>953</v>
      </c>
      <c r="C478" s="90" t="s">
        <v>18</v>
      </c>
      <c r="D478" s="90" t="s">
        <v>360</v>
      </c>
      <c r="E478" s="90" t="s">
        <v>84</v>
      </c>
      <c r="F478" s="90"/>
      <c r="G478" s="139">
        <v>0</v>
      </c>
      <c r="H478" s="54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80"/>
      <c r="Y478" s="58"/>
    </row>
    <row r="479" spans="1:25" ht="16.5" outlineLevel="6" thickBot="1">
      <c r="A479" s="121" t="s">
        <v>39</v>
      </c>
      <c r="B479" s="18">
        <v>953</v>
      </c>
      <c r="C479" s="39" t="s">
        <v>19</v>
      </c>
      <c r="D479" s="39" t="s">
        <v>246</v>
      </c>
      <c r="E479" s="39" t="s">
        <v>5</v>
      </c>
      <c r="F479" s="39"/>
      <c r="G479" s="179">
        <f>G484+G480+G517</f>
        <v>449591.36261</v>
      </c>
      <c r="H479" s="54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80"/>
      <c r="Y479" s="58"/>
    </row>
    <row r="480" spans="1:25" ht="32.25" outlineLevel="6" thickBot="1">
      <c r="A480" s="109" t="s">
        <v>131</v>
      </c>
      <c r="B480" s="19">
        <v>953</v>
      </c>
      <c r="C480" s="9" t="s">
        <v>19</v>
      </c>
      <c r="D480" s="9" t="s">
        <v>247</v>
      </c>
      <c r="E480" s="9" t="s">
        <v>5</v>
      </c>
      <c r="F480" s="9"/>
      <c r="G480" s="153">
        <f>G481</f>
        <v>12173.69615</v>
      </c>
      <c r="H480" s="54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80"/>
      <c r="Y480" s="58"/>
    </row>
    <row r="481" spans="1:25" ht="32.25" outlineLevel="6" thickBot="1">
      <c r="A481" s="109" t="s">
        <v>132</v>
      </c>
      <c r="B481" s="19">
        <v>953</v>
      </c>
      <c r="C481" s="9" t="s">
        <v>19</v>
      </c>
      <c r="D481" s="9" t="s">
        <v>248</v>
      </c>
      <c r="E481" s="9" t="s">
        <v>5</v>
      </c>
      <c r="F481" s="9"/>
      <c r="G481" s="153">
        <f>G482</f>
        <v>12173.69615</v>
      </c>
      <c r="H481" s="54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80"/>
      <c r="Y481" s="58"/>
    </row>
    <row r="482" spans="1:25" ht="32.25" outlineLevel="6" thickBot="1">
      <c r="A482" s="91" t="s">
        <v>361</v>
      </c>
      <c r="B482" s="87">
        <v>953</v>
      </c>
      <c r="C482" s="88" t="s">
        <v>19</v>
      </c>
      <c r="D482" s="88" t="s">
        <v>252</v>
      </c>
      <c r="E482" s="88" t="s">
        <v>5</v>
      </c>
      <c r="F482" s="88"/>
      <c r="G482" s="140">
        <f>G483</f>
        <v>12173.69615</v>
      </c>
      <c r="H482" s="54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80"/>
      <c r="Y482" s="58"/>
    </row>
    <row r="483" spans="1:25" ht="16.5" outlineLevel="6" thickBot="1">
      <c r="A483" s="5" t="s">
        <v>83</v>
      </c>
      <c r="B483" s="21">
        <v>953</v>
      </c>
      <c r="C483" s="6" t="s">
        <v>19</v>
      </c>
      <c r="D483" s="6" t="s">
        <v>389</v>
      </c>
      <c r="E483" s="6" t="s">
        <v>84</v>
      </c>
      <c r="F483" s="6"/>
      <c r="G483" s="143">
        <v>12173.69615</v>
      </c>
      <c r="H483" s="54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80"/>
      <c r="Y483" s="58"/>
    </row>
    <row r="484" spans="1:25" ht="16.5" outlineLevel="6" thickBot="1">
      <c r="A484" s="78" t="s">
        <v>226</v>
      </c>
      <c r="B484" s="19">
        <v>953</v>
      </c>
      <c r="C484" s="9" t="s">
        <v>19</v>
      </c>
      <c r="D484" s="9" t="s">
        <v>310</v>
      </c>
      <c r="E484" s="9" t="s">
        <v>5</v>
      </c>
      <c r="F484" s="9"/>
      <c r="G484" s="153">
        <f>G485+G513</f>
        <v>437397.66646000004</v>
      </c>
      <c r="H484" s="26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43"/>
      <c r="X484" s="64">
        <v>48148.89725</v>
      </c>
      <c r="Y484" s="58">
        <f>X484/G474*100</f>
        <v>21836.23458049887</v>
      </c>
    </row>
    <row r="485" spans="1:25" ht="16.5" outlineLevel="6" thickBot="1">
      <c r="A485" s="133" t="s">
        <v>179</v>
      </c>
      <c r="B485" s="20">
        <v>953</v>
      </c>
      <c r="C485" s="11" t="s">
        <v>19</v>
      </c>
      <c r="D485" s="11" t="s">
        <v>317</v>
      </c>
      <c r="E485" s="11" t="s">
        <v>5</v>
      </c>
      <c r="F485" s="11"/>
      <c r="G485" s="154">
        <f>G486+G489+G492+G507+G510+G495+G498+G501+G504</f>
        <v>437122.66646000004</v>
      </c>
      <c r="H485" s="54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73"/>
      <c r="Y485" s="58"/>
    </row>
    <row r="486" spans="1:25" ht="32.25" outlineLevel="6" thickBot="1">
      <c r="A486" s="91" t="s">
        <v>154</v>
      </c>
      <c r="B486" s="87">
        <v>953</v>
      </c>
      <c r="C486" s="88" t="s">
        <v>19</v>
      </c>
      <c r="D486" s="88" t="s">
        <v>318</v>
      </c>
      <c r="E486" s="88" t="s">
        <v>5</v>
      </c>
      <c r="F486" s="88"/>
      <c r="G486" s="155">
        <f>G487</f>
        <v>88840</v>
      </c>
      <c r="H486" s="54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80"/>
      <c r="Y486" s="58"/>
    </row>
    <row r="487" spans="1:25" ht="16.5" outlineLevel="6" thickBot="1">
      <c r="A487" s="5" t="s">
        <v>116</v>
      </c>
      <c r="B487" s="21">
        <v>953</v>
      </c>
      <c r="C487" s="6" t="s">
        <v>19</v>
      </c>
      <c r="D487" s="6" t="s">
        <v>318</v>
      </c>
      <c r="E487" s="6" t="s">
        <v>115</v>
      </c>
      <c r="F487" s="6"/>
      <c r="G487" s="156">
        <f>G488</f>
        <v>88840</v>
      </c>
      <c r="H487" s="2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43"/>
      <c r="X487" s="64">
        <v>19460.04851</v>
      </c>
      <c r="Y487" s="58" t="e">
        <f>X487/#REF!*100</f>
        <v>#REF!</v>
      </c>
    </row>
    <row r="488" spans="1:25" ht="48" outlineLevel="6" thickBot="1">
      <c r="A488" s="96" t="s">
        <v>197</v>
      </c>
      <c r="B488" s="89">
        <v>953</v>
      </c>
      <c r="C488" s="90" t="s">
        <v>19</v>
      </c>
      <c r="D488" s="90" t="s">
        <v>318</v>
      </c>
      <c r="E488" s="90" t="s">
        <v>85</v>
      </c>
      <c r="F488" s="90"/>
      <c r="G488" s="157">
        <v>88840</v>
      </c>
      <c r="H488" s="54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73"/>
      <c r="Y488" s="58"/>
    </row>
    <row r="489" spans="1:25" ht="32.25" outlineLevel="6" thickBot="1">
      <c r="A489" s="122" t="s">
        <v>194</v>
      </c>
      <c r="B489" s="87">
        <v>953</v>
      </c>
      <c r="C489" s="88" t="s">
        <v>19</v>
      </c>
      <c r="D489" s="88" t="s">
        <v>322</v>
      </c>
      <c r="E489" s="88" t="s">
        <v>5</v>
      </c>
      <c r="F489" s="88"/>
      <c r="G489" s="155">
        <f>G490</f>
        <v>13066.88751</v>
      </c>
      <c r="H489" s="31" t="e">
        <f aca="true" t="shared" si="51" ref="H489:X489">H490</f>
        <v>#REF!</v>
      </c>
      <c r="I489" s="31" t="e">
        <f t="shared" si="51"/>
        <v>#REF!</v>
      </c>
      <c r="J489" s="31" t="e">
        <f t="shared" si="51"/>
        <v>#REF!</v>
      </c>
      <c r="K489" s="31" t="e">
        <f t="shared" si="51"/>
        <v>#REF!</v>
      </c>
      <c r="L489" s="31" t="e">
        <f t="shared" si="51"/>
        <v>#REF!</v>
      </c>
      <c r="M489" s="31" t="e">
        <f t="shared" si="51"/>
        <v>#REF!</v>
      </c>
      <c r="N489" s="31" t="e">
        <f t="shared" si="51"/>
        <v>#REF!</v>
      </c>
      <c r="O489" s="31" t="e">
        <f t="shared" si="51"/>
        <v>#REF!</v>
      </c>
      <c r="P489" s="31" t="e">
        <f t="shared" si="51"/>
        <v>#REF!</v>
      </c>
      <c r="Q489" s="31" t="e">
        <f t="shared" si="51"/>
        <v>#REF!</v>
      </c>
      <c r="R489" s="31" t="e">
        <f t="shared" si="51"/>
        <v>#REF!</v>
      </c>
      <c r="S489" s="31" t="e">
        <f t="shared" si="51"/>
        <v>#REF!</v>
      </c>
      <c r="T489" s="31" t="e">
        <f t="shared" si="51"/>
        <v>#REF!</v>
      </c>
      <c r="U489" s="31" t="e">
        <f t="shared" si="51"/>
        <v>#REF!</v>
      </c>
      <c r="V489" s="31" t="e">
        <f t="shared" si="51"/>
        <v>#REF!</v>
      </c>
      <c r="W489" s="31" t="e">
        <f t="shared" si="51"/>
        <v>#REF!</v>
      </c>
      <c r="X489" s="31" t="e">
        <f t="shared" si="51"/>
        <v>#REF!</v>
      </c>
      <c r="Y489" s="58">
        <v>0</v>
      </c>
    </row>
    <row r="490" spans="1:25" ht="16.5" outlineLevel="6" thickBot="1">
      <c r="A490" s="5" t="s">
        <v>116</v>
      </c>
      <c r="B490" s="21">
        <v>953</v>
      </c>
      <c r="C490" s="6" t="s">
        <v>19</v>
      </c>
      <c r="D490" s="6" t="s">
        <v>322</v>
      </c>
      <c r="E490" s="6" t="s">
        <v>115</v>
      </c>
      <c r="F490" s="6"/>
      <c r="G490" s="156">
        <f>G491</f>
        <v>13066.88751</v>
      </c>
      <c r="H490" s="34" t="e">
        <f>#REF!</f>
        <v>#REF!</v>
      </c>
      <c r="I490" s="34" t="e">
        <f>#REF!</f>
        <v>#REF!</v>
      </c>
      <c r="J490" s="34" t="e">
        <f>#REF!</f>
        <v>#REF!</v>
      </c>
      <c r="K490" s="34" t="e">
        <f>#REF!</f>
        <v>#REF!</v>
      </c>
      <c r="L490" s="34" t="e">
        <f>#REF!</f>
        <v>#REF!</v>
      </c>
      <c r="M490" s="34" t="e">
        <f>#REF!</f>
        <v>#REF!</v>
      </c>
      <c r="N490" s="34" t="e">
        <f>#REF!</f>
        <v>#REF!</v>
      </c>
      <c r="O490" s="34" t="e">
        <f>#REF!</f>
        <v>#REF!</v>
      </c>
      <c r="P490" s="34" t="e">
        <f>#REF!</f>
        <v>#REF!</v>
      </c>
      <c r="Q490" s="34" t="e">
        <f>#REF!</f>
        <v>#REF!</v>
      </c>
      <c r="R490" s="34" t="e">
        <f>#REF!</f>
        <v>#REF!</v>
      </c>
      <c r="S490" s="34" t="e">
        <f>#REF!</f>
        <v>#REF!</v>
      </c>
      <c r="T490" s="34" t="e">
        <f>#REF!</f>
        <v>#REF!</v>
      </c>
      <c r="U490" s="34" t="e">
        <f>#REF!</f>
        <v>#REF!</v>
      </c>
      <c r="V490" s="34" t="e">
        <f>#REF!</f>
        <v>#REF!</v>
      </c>
      <c r="W490" s="34" t="e">
        <f>#REF!</f>
        <v>#REF!</v>
      </c>
      <c r="X490" s="34" t="e">
        <f>#REF!</f>
        <v>#REF!</v>
      </c>
      <c r="Y490" s="58">
        <v>0</v>
      </c>
    </row>
    <row r="491" spans="1:25" ht="16.5" outlineLevel="6" thickBot="1">
      <c r="A491" s="93" t="s">
        <v>83</v>
      </c>
      <c r="B491" s="89">
        <v>953</v>
      </c>
      <c r="C491" s="90" t="s">
        <v>19</v>
      </c>
      <c r="D491" s="90" t="s">
        <v>322</v>
      </c>
      <c r="E491" s="90" t="s">
        <v>84</v>
      </c>
      <c r="F491" s="90"/>
      <c r="G491" s="157">
        <v>13066.88751</v>
      </c>
      <c r="H491" s="54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54"/>
      <c r="Y491" s="58"/>
    </row>
    <row r="492" spans="1:25" ht="63.75" outlineLevel="6" thickBot="1">
      <c r="A492" s="134" t="s">
        <v>180</v>
      </c>
      <c r="B492" s="136">
        <v>953</v>
      </c>
      <c r="C492" s="104" t="s">
        <v>19</v>
      </c>
      <c r="D492" s="104" t="s">
        <v>319</v>
      </c>
      <c r="E492" s="104" t="s">
        <v>5</v>
      </c>
      <c r="F492" s="104"/>
      <c r="G492" s="163">
        <f>G493</f>
        <v>291581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68"/>
      <c r="Y492" s="58"/>
    </row>
    <row r="493" spans="1:25" ht="23.25" customHeight="1" outlineLevel="6" thickBot="1">
      <c r="A493" s="5" t="s">
        <v>116</v>
      </c>
      <c r="B493" s="21">
        <v>953</v>
      </c>
      <c r="C493" s="6" t="s">
        <v>19</v>
      </c>
      <c r="D493" s="6" t="s">
        <v>319</v>
      </c>
      <c r="E493" s="6" t="s">
        <v>115</v>
      </c>
      <c r="F493" s="6"/>
      <c r="G493" s="156">
        <f>G494</f>
        <v>291581</v>
      </c>
      <c r="H493" s="81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3"/>
      <c r="Y493" s="58"/>
    </row>
    <row r="494" spans="1:25" ht="18.75" customHeight="1" outlineLevel="6" thickBot="1">
      <c r="A494" s="96" t="s">
        <v>197</v>
      </c>
      <c r="B494" s="89">
        <v>953</v>
      </c>
      <c r="C494" s="90" t="s">
        <v>19</v>
      </c>
      <c r="D494" s="90" t="s">
        <v>319</v>
      </c>
      <c r="E494" s="90" t="s">
        <v>85</v>
      </c>
      <c r="F494" s="90"/>
      <c r="G494" s="157">
        <v>291581</v>
      </c>
      <c r="H494" s="81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3"/>
      <c r="Y494" s="58"/>
    </row>
    <row r="495" spans="1:25" ht="48.75" customHeight="1" outlineLevel="6" thickBot="1">
      <c r="A495" s="134" t="s">
        <v>397</v>
      </c>
      <c r="B495" s="136">
        <v>953</v>
      </c>
      <c r="C495" s="104" t="s">
        <v>19</v>
      </c>
      <c r="D495" s="104" t="s">
        <v>398</v>
      </c>
      <c r="E495" s="104" t="s">
        <v>5</v>
      </c>
      <c r="F495" s="104"/>
      <c r="G495" s="163">
        <f>G496</f>
        <v>17985.202</v>
      </c>
      <c r="H495" s="81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3"/>
      <c r="Y495" s="58"/>
    </row>
    <row r="496" spans="1:25" ht="18.75" customHeight="1" outlineLevel="6" thickBot="1">
      <c r="A496" s="5" t="s">
        <v>116</v>
      </c>
      <c r="B496" s="21">
        <v>953</v>
      </c>
      <c r="C496" s="6" t="s">
        <v>19</v>
      </c>
      <c r="D496" s="6" t="s">
        <v>398</v>
      </c>
      <c r="E496" s="6" t="s">
        <v>115</v>
      </c>
      <c r="F496" s="6"/>
      <c r="G496" s="156">
        <f>G497</f>
        <v>17985.202</v>
      </c>
      <c r="H496" s="81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3"/>
      <c r="Y496" s="58"/>
    </row>
    <row r="497" spans="1:25" ht="18.75" customHeight="1" outlineLevel="6" thickBot="1">
      <c r="A497" s="96" t="s">
        <v>197</v>
      </c>
      <c r="B497" s="89">
        <v>953</v>
      </c>
      <c r="C497" s="90" t="s">
        <v>19</v>
      </c>
      <c r="D497" s="90" t="s">
        <v>398</v>
      </c>
      <c r="E497" s="90" t="s">
        <v>85</v>
      </c>
      <c r="F497" s="90"/>
      <c r="G497" s="157">
        <v>17985.202</v>
      </c>
      <c r="H497" s="81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3"/>
      <c r="Y497" s="58"/>
    </row>
    <row r="498" spans="1:25" ht="51" customHeight="1" outlineLevel="6" thickBot="1">
      <c r="A498" s="111" t="s">
        <v>405</v>
      </c>
      <c r="B498" s="136">
        <v>953</v>
      </c>
      <c r="C498" s="104" t="s">
        <v>19</v>
      </c>
      <c r="D498" s="88" t="s">
        <v>407</v>
      </c>
      <c r="E498" s="88" t="s">
        <v>5</v>
      </c>
      <c r="F498" s="88"/>
      <c r="G498" s="155">
        <f>G499</f>
        <v>7936</v>
      </c>
      <c r="H498" s="81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3"/>
      <c r="Y498" s="58"/>
    </row>
    <row r="499" spans="1:25" ht="21" customHeight="1" outlineLevel="6" thickBot="1">
      <c r="A499" s="5" t="s">
        <v>116</v>
      </c>
      <c r="B499" s="21">
        <v>953</v>
      </c>
      <c r="C499" s="6" t="s">
        <v>19</v>
      </c>
      <c r="D499" s="6" t="s">
        <v>407</v>
      </c>
      <c r="E499" s="6" t="s">
        <v>115</v>
      </c>
      <c r="F499" s="6"/>
      <c r="G499" s="156">
        <f>G500</f>
        <v>7936</v>
      </c>
      <c r="H499" s="81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3"/>
      <c r="Y499" s="58"/>
    </row>
    <row r="500" spans="1:25" ht="21" customHeight="1" outlineLevel="6" thickBot="1">
      <c r="A500" s="93" t="s">
        <v>83</v>
      </c>
      <c r="B500" s="89">
        <v>953</v>
      </c>
      <c r="C500" s="90" t="s">
        <v>19</v>
      </c>
      <c r="D500" s="90" t="s">
        <v>407</v>
      </c>
      <c r="E500" s="90" t="s">
        <v>84</v>
      </c>
      <c r="F500" s="90"/>
      <c r="G500" s="157">
        <v>7936</v>
      </c>
      <c r="H500" s="81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3"/>
      <c r="Y500" s="58"/>
    </row>
    <row r="501" spans="1:25" ht="49.5" customHeight="1" outlineLevel="6" thickBot="1">
      <c r="A501" s="111" t="s">
        <v>455</v>
      </c>
      <c r="B501" s="136">
        <v>953</v>
      </c>
      <c r="C501" s="104" t="s">
        <v>19</v>
      </c>
      <c r="D501" s="88" t="s">
        <v>456</v>
      </c>
      <c r="E501" s="88" t="s">
        <v>5</v>
      </c>
      <c r="F501" s="88"/>
      <c r="G501" s="155">
        <f>G502</f>
        <v>64</v>
      </c>
      <c r="H501" s="81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3"/>
      <c r="Y501" s="58"/>
    </row>
    <row r="502" spans="1:25" ht="18.75" customHeight="1" outlineLevel="6" thickBot="1">
      <c r="A502" s="5" t="s">
        <v>116</v>
      </c>
      <c r="B502" s="21">
        <v>953</v>
      </c>
      <c r="C502" s="6" t="s">
        <v>19</v>
      </c>
      <c r="D502" s="6" t="s">
        <v>456</v>
      </c>
      <c r="E502" s="6" t="s">
        <v>115</v>
      </c>
      <c r="F502" s="6"/>
      <c r="G502" s="156">
        <f>G503</f>
        <v>64</v>
      </c>
      <c r="H502" s="81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3"/>
      <c r="Y502" s="58"/>
    </row>
    <row r="503" spans="1:25" ht="18.75" customHeight="1" outlineLevel="6" thickBot="1">
      <c r="A503" s="93" t="s">
        <v>83</v>
      </c>
      <c r="B503" s="89">
        <v>953</v>
      </c>
      <c r="C503" s="90" t="s">
        <v>19</v>
      </c>
      <c r="D503" s="90" t="s">
        <v>456</v>
      </c>
      <c r="E503" s="90" t="s">
        <v>84</v>
      </c>
      <c r="F503" s="90"/>
      <c r="G503" s="157">
        <v>64</v>
      </c>
      <c r="H503" s="81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3"/>
      <c r="Y503" s="58"/>
    </row>
    <row r="504" spans="1:25" ht="36" customHeight="1" outlineLevel="6" thickBot="1">
      <c r="A504" s="111" t="s">
        <v>406</v>
      </c>
      <c r="B504" s="136">
        <v>953</v>
      </c>
      <c r="C504" s="104" t="s">
        <v>19</v>
      </c>
      <c r="D504" s="88" t="s">
        <v>457</v>
      </c>
      <c r="E504" s="88" t="s">
        <v>5</v>
      </c>
      <c r="F504" s="88"/>
      <c r="G504" s="155">
        <f>G505</f>
        <v>574.47695</v>
      </c>
      <c r="H504" s="81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3"/>
      <c r="Y504" s="58"/>
    </row>
    <row r="505" spans="1:25" ht="20.25" customHeight="1" outlineLevel="6" thickBot="1">
      <c r="A505" s="5" t="s">
        <v>116</v>
      </c>
      <c r="B505" s="21">
        <v>953</v>
      </c>
      <c r="C505" s="6" t="s">
        <v>19</v>
      </c>
      <c r="D505" s="6" t="s">
        <v>457</v>
      </c>
      <c r="E505" s="6" t="s">
        <v>115</v>
      </c>
      <c r="F505" s="6"/>
      <c r="G505" s="156">
        <f>G506</f>
        <v>574.47695</v>
      </c>
      <c r="H505" s="81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3"/>
      <c r="Y505" s="58"/>
    </row>
    <row r="506" spans="1:25" ht="20.25" customHeight="1" outlineLevel="6" thickBot="1">
      <c r="A506" s="93" t="s">
        <v>83</v>
      </c>
      <c r="B506" s="89">
        <v>953</v>
      </c>
      <c r="C506" s="90" t="s">
        <v>19</v>
      </c>
      <c r="D506" s="90" t="s">
        <v>457</v>
      </c>
      <c r="E506" s="90" t="s">
        <v>84</v>
      </c>
      <c r="F506" s="90"/>
      <c r="G506" s="157">
        <v>574.47695</v>
      </c>
      <c r="H506" s="81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3"/>
      <c r="Y506" s="58"/>
    </row>
    <row r="507" spans="1:25" ht="49.5" customHeight="1" outlineLevel="6" thickBot="1">
      <c r="A507" s="111" t="s">
        <v>387</v>
      </c>
      <c r="B507" s="87">
        <v>953</v>
      </c>
      <c r="C507" s="88" t="s">
        <v>19</v>
      </c>
      <c r="D507" s="88" t="s">
        <v>388</v>
      </c>
      <c r="E507" s="88" t="s">
        <v>5</v>
      </c>
      <c r="F507" s="88"/>
      <c r="G507" s="155">
        <f>G508</f>
        <v>16562.847</v>
      </c>
      <c r="H507" s="81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3"/>
      <c r="Y507" s="58"/>
    </row>
    <row r="508" spans="1:25" ht="18.75" customHeight="1" outlineLevel="6" thickBot="1">
      <c r="A508" s="5" t="s">
        <v>116</v>
      </c>
      <c r="B508" s="21">
        <v>953</v>
      </c>
      <c r="C508" s="6" t="s">
        <v>19</v>
      </c>
      <c r="D508" s="6" t="s">
        <v>388</v>
      </c>
      <c r="E508" s="6" t="s">
        <v>115</v>
      </c>
      <c r="F508" s="6"/>
      <c r="G508" s="156">
        <f>G509</f>
        <v>16562.847</v>
      </c>
      <c r="H508" s="81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3"/>
      <c r="Y508" s="58"/>
    </row>
    <row r="509" spans="1:25" ht="21" customHeight="1" outlineLevel="6" thickBot="1">
      <c r="A509" s="93" t="s">
        <v>83</v>
      </c>
      <c r="B509" s="89">
        <v>953</v>
      </c>
      <c r="C509" s="90" t="s">
        <v>19</v>
      </c>
      <c r="D509" s="90" t="s">
        <v>388</v>
      </c>
      <c r="E509" s="90" t="s">
        <v>84</v>
      </c>
      <c r="F509" s="90"/>
      <c r="G509" s="157">
        <v>16562.847</v>
      </c>
      <c r="H509" s="81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3"/>
      <c r="Y509" s="58"/>
    </row>
    <row r="510" spans="1:25" ht="54.75" customHeight="1" outlineLevel="6" thickBot="1">
      <c r="A510" s="111" t="s">
        <v>378</v>
      </c>
      <c r="B510" s="87">
        <v>953</v>
      </c>
      <c r="C510" s="88" t="s">
        <v>19</v>
      </c>
      <c r="D510" s="88" t="s">
        <v>377</v>
      </c>
      <c r="E510" s="88" t="s">
        <v>5</v>
      </c>
      <c r="F510" s="88"/>
      <c r="G510" s="155">
        <f>G511</f>
        <v>512.253</v>
      </c>
      <c r="H510" s="81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3"/>
      <c r="Y510" s="58"/>
    </row>
    <row r="511" spans="1:25" ht="20.25" customHeight="1" outlineLevel="6" thickBot="1">
      <c r="A511" s="5" t="s">
        <v>116</v>
      </c>
      <c r="B511" s="21">
        <v>953</v>
      </c>
      <c r="C511" s="6" t="s">
        <v>19</v>
      </c>
      <c r="D511" s="6" t="s">
        <v>377</v>
      </c>
      <c r="E511" s="6" t="s">
        <v>115</v>
      </c>
      <c r="F511" s="6"/>
      <c r="G511" s="156">
        <f>G512</f>
        <v>512.253</v>
      </c>
      <c r="H511" s="54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73">
        <v>2744.868</v>
      </c>
      <c r="Y511" s="58" t="e">
        <f>X511/#REF!*100</f>
        <v>#REF!</v>
      </c>
    </row>
    <row r="512" spans="1:25" ht="16.5" outlineLevel="6" thickBot="1">
      <c r="A512" s="93" t="s">
        <v>83</v>
      </c>
      <c r="B512" s="89">
        <v>953</v>
      </c>
      <c r="C512" s="90" t="s">
        <v>19</v>
      </c>
      <c r="D512" s="90" t="s">
        <v>377</v>
      </c>
      <c r="E512" s="90" t="s">
        <v>84</v>
      </c>
      <c r="F512" s="90"/>
      <c r="G512" s="157">
        <v>512.253</v>
      </c>
      <c r="H512" s="54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73"/>
      <c r="Y512" s="58"/>
    </row>
    <row r="513" spans="1:25" ht="32.25" outlineLevel="6" thickBot="1">
      <c r="A513" s="109" t="s">
        <v>458</v>
      </c>
      <c r="B513" s="20">
        <v>953</v>
      </c>
      <c r="C513" s="9" t="s">
        <v>19</v>
      </c>
      <c r="D513" s="9" t="s">
        <v>315</v>
      </c>
      <c r="E513" s="9" t="s">
        <v>5</v>
      </c>
      <c r="F513" s="9"/>
      <c r="G513" s="138">
        <f>G514</f>
        <v>275</v>
      </c>
      <c r="H513" s="54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73"/>
      <c r="Y513" s="58"/>
    </row>
    <row r="514" spans="1:25" ht="32.25" outlineLevel="6" thickBot="1">
      <c r="A514" s="111" t="s">
        <v>459</v>
      </c>
      <c r="B514" s="87">
        <v>953</v>
      </c>
      <c r="C514" s="88" t="s">
        <v>19</v>
      </c>
      <c r="D514" s="88" t="s">
        <v>460</v>
      </c>
      <c r="E514" s="88" t="s">
        <v>5</v>
      </c>
      <c r="F514" s="88"/>
      <c r="G514" s="140">
        <f>G515</f>
        <v>275</v>
      </c>
      <c r="H514" s="54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73"/>
      <c r="Y514" s="58"/>
    </row>
    <row r="515" spans="1:25" ht="16.5" outlineLevel="6" thickBot="1">
      <c r="A515" s="5" t="s">
        <v>116</v>
      </c>
      <c r="B515" s="21">
        <v>953</v>
      </c>
      <c r="C515" s="6" t="s">
        <v>19</v>
      </c>
      <c r="D515" s="6" t="s">
        <v>460</v>
      </c>
      <c r="E515" s="6" t="s">
        <v>115</v>
      </c>
      <c r="F515" s="6"/>
      <c r="G515" s="143">
        <f>G516</f>
        <v>275</v>
      </c>
      <c r="H515" s="54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73"/>
      <c r="Y515" s="58"/>
    </row>
    <row r="516" spans="1:25" ht="16.5" outlineLevel="6" thickBot="1">
      <c r="A516" s="96" t="s">
        <v>83</v>
      </c>
      <c r="B516" s="89">
        <v>953</v>
      </c>
      <c r="C516" s="90" t="s">
        <v>19</v>
      </c>
      <c r="D516" s="90" t="s">
        <v>460</v>
      </c>
      <c r="E516" s="90" t="s">
        <v>84</v>
      </c>
      <c r="F516" s="90"/>
      <c r="G516" s="139">
        <v>275</v>
      </c>
      <c r="H516" s="54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73"/>
      <c r="Y516" s="58"/>
    </row>
    <row r="517" spans="1:25" ht="32.25" outlineLevel="6" thickBot="1">
      <c r="A517" s="78" t="s">
        <v>390</v>
      </c>
      <c r="B517" s="20">
        <v>953</v>
      </c>
      <c r="C517" s="9" t="s">
        <v>19</v>
      </c>
      <c r="D517" s="9" t="s">
        <v>342</v>
      </c>
      <c r="E517" s="9" t="s">
        <v>5</v>
      </c>
      <c r="F517" s="9"/>
      <c r="G517" s="146">
        <f>G518</f>
        <v>20</v>
      </c>
      <c r="H517" s="54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73"/>
      <c r="Y517" s="58"/>
    </row>
    <row r="518" spans="1:25" ht="19.5" outlineLevel="6" thickBot="1">
      <c r="A518" s="5" t="s">
        <v>116</v>
      </c>
      <c r="B518" s="21">
        <v>953</v>
      </c>
      <c r="C518" s="6" t="s">
        <v>19</v>
      </c>
      <c r="D518" s="6" t="s">
        <v>344</v>
      </c>
      <c r="E518" s="6" t="s">
        <v>345</v>
      </c>
      <c r="F518" s="76"/>
      <c r="G518" s="148">
        <f>G519</f>
        <v>20</v>
      </c>
      <c r="H518" s="54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73"/>
      <c r="Y518" s="58"/>
    </row>
    <row r="519" spans="1:25" ht="19.5" outlineLevel="6" thickBot="1">
      <c r="A519" s="93" t="s">
        <v>83</v>
      </c>
      <c r="B519" s="89">
        <v>953</v>
      </c>
      <c r="C519" s="90" t="s">
        <v>19</v>
      </c>
      <c r="D519" s="90" t="s">
        <v>344</v>
      </c>
      <c r="E519" s="90" t="s">
        <v>84</v>
      </c>
      <c r="F519" s="94"/>
      <c r="G519" s="149">
        <v>20</v>
      </c>
      <c r="H519" s="54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73"/>
      <c r="Y519" s="58"/>
    </row>
    <row r="520" spans="1:25" ht="16.5" outlineLevel="6" thickBot="1">
      <c r="A520" s="121" t="s">
        <v>358</v>
      </c>
      <c r="B520" s="39">
        <v>953</v>
      </c>
      <c r="C520" s="39" t="s">
        <v>359</v>
      </c>
      <c r="D520" s="39" t="s">
        <v>246</v>
      </c>
      <c r="E520" s="39" t="s">
        <v>5</v>
      </c>
      <c r="F520" s="39"/>
      <c r="G520" s="151">
        <f>G521+G525</f>
        <v>24566.98</v>
      </c>
      <c r="H520" s="54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73"/>
      <c r="Y520" s="58"/>
    </row>
    <row r="521" spans="1:25" ht="32.25" outlineLevel="6" thickBot="1">
      <c r="A521" s="109" t="s">
        <v>131</v>
      </c>
      <c r="B521" s="19">
        <v>953</v>
      </c>
      <c r="C521" s="19" t="s">
        <v>359</v>
      </c>
      <c r="D521" s="9" t="s">
        <v>247</v>
      </c>
      <c r="E521" s="9" t="s">
        <v>5</v>
      </c>
      <c r="F521" s="9"/>
      <c r="G521" s="138">
        <f>G522</f>
        <v>0</v>
      </c>
      <c r="H521" s="54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73"/>
      <c r="Y521" s="58"/>
    </row>
    <row r="522" spans="1:25" ht="32.25" outlineLevel="6" thickBot="1">
      <c r="A522" s="109" t="s">
        <v>132</v>
      </c>
      <c r="B522" s="19">
        <v>953</v>
      </c>
      <c r="C522" s="19" t="s">
        <v>359</v>
      </c>
      <c r="D522" s="9" t="s">
        <v>248</v>
      </c>
      <c r="E522" s="9" t="s">
        <v>5</v>
      </c>
      <c r="F522" s="9"/>
      <c r="G522" s="138">
        <f>G523</f>
        <v>0</v>
      </c>
      <c r="H522" s="54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73"/>
      <c r="Y522" s="58"/>
    </row>
    <row r="523" spans="1:25" ht="32.25" outlineLevel="6" thickBot="1">
      <c r="A523" s="91" t="s">
        <v>361</v>
      </c>
      <c r="B523" s="87">
        <v>953</v>
      </c>
      <c r="C523" s="87" t="s">
        <v>359</v>
      </c>
      <c r="D523" s="88" t="s">
        <v>362</v>
      </c>
      <c r="E523" s="88" t="s">
        <v>5</v>
      </c>
      <c r="F523" s="88"/>
      <c r="G523" s="140">
        <f>G524</f>
        <v>0</v>
      </c>
      <c r="H523" s="54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73"/>
      <c r="Y523" s="58"/>
    </row>
    <row r="524" spans="1:25" ht="16.5" outlineLevel="6" thickBot="1">
      <c r="A524" s="5" t="s">
        <v>83</v>
      </c>
      <c r="B524" s="21">
        <v>953</v>
      </c>
      <c r="C524" s="21" t="s">
        <v>359</v>
      </c>
      <c r="D524" s="6" t="s">
        <v>362</v>
      </c>
      <c r="E524" s="6" t="s">
        <v>84</v>
      </c>
      <c r="F524" s="6"/>
      <c r="G524" s="143">
        <v>0</v>
      </c>
      <c r="H524" s="54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73"/>
      <c r="Y524" s="58"/>
    </row>
    <row r="525" spans="1:25" ht="16.5" outlineLevel="6" thickBot="1">
      <c r="A525" s="78" t="s">
        <v>226</v>
      </c>
      <c r="B525" s="78">
        <v>953</v>
      </c>
      <c r="C525" s="78" t="s">
        <v>359</v>
      </c>
      <c r="D525" s="9" t="s">
        <v>310</v>
      </c>
      <c r="E525" s="9" t="s">
        <v>5</v>
      </c>
      <c r="F525" s="9"/>
      <c r="G525" s="153">
        <f>G526</f>
        <v>24566.98</v>
      </c>
      <c r="H525" s="54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73"/>
      <c r="Y525" s="58"/>
    </row>
    <row r="526" spans="1:25" ht="32.25" outlineLevel="6" thickBot="1">
      <c r="A526" s="13" t="s">
        <v>181</v>
      </c>
      <c r="B526" s="20">
        <v>953</v>
      </c>
      <c r="C526" s="9" t="s">
        <v>359</v>
      </c>
      <c r="D526" s="9" t="s">
        <v>320</v>
      </c>
      <c r="E526" s="9" t="s">
        <v>5</v>
      </c>
      <c r="F526" s="9"/>
      <c r="G526" s="153">
        <f>G527</f>
        <v>24566.98</v>
      </c>
      <c r="H526" s="54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73"/>
      <c r="Y526" s="58"/>
    </row>
    <row r="527" spans="1:25" ht="32.25" outlineLevel="6" thickBot="1">
      <c r="A527" s="91" t="s">
        <v>182</v>
      </c>
      <c r="B527" s="87">
        <v>953</v>
      </c>
      <c r="C527" s="88" t="s">
        <v>359</v>
      </c>
      <c r="D527" s="88" t="s">
        <v>321</v>
      </c>
      <c r="E527" s="88" t="s">
        <v>5</v>
      </c>
      <c r="F527" s="88"/>
      <c r="G527" s="155">
        <f>G528</f>
        <v>24566.98</v>
      </c>
      <c r="H527" s="54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73"/>
      <c r="Y527" s="58"/>
    </row>
    <row r="528" spans="1:25" ht="16.5" outlineLevel="6" thickBot="1">
      <c r="A528" s="5" t="s">
        <v>116</v>
      </c>
      <c r="B528" s="21">
        <v>953</v>
      </c>
      <c r="C528" s="6" t="s">
        <v>359</v>
      </c>
      <c r="D528" s="6" t="s">
        <v>321</v>
      </c>
      <c r="E528" s="6" t="s">
        <v>115</v>
      </c>
      <c r="F528" s="6"/>
      <c r="G528" s="156">
        <f>G529+G530</f>
        <v>24566.98</v>
      </c>
      <c r="H528" s="54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73"/>
      <c r="Y528" s="58"/>
    </row>
    <row r="529" spans="1:25" ht="48" outlineLevel="6" thickBot="1">
      <c r="A529" s="96" t="s">
        <v>197</v>
      </c>
      <c r="B529" s="89">
        <v>953</v>
      </c>
      <c r="C529" s="90" t="s">
        <v>359</v>
      </c>
      <c r="D529" s="90" t="s">
        <v>321</v>
      </c>
      <c r="E529" s="90" t="s">
        <v>85</v>
      </c>
      <c r="F529" s="90"/>
      <c r="G529" s="157">
        <v>24053</v>
      </c>
      <c r="H529" s="54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73"/>
      <c r="Y529" s="58"/>
    </row>
    <row r="530" spans="1:25" ht="16.5" outlineLevel="6" thickBot="1">
      <c r="A530" s="93" t="s">
        <v>83</v>
      </c>
      <c r="B530" s="89">
        <v>953</v>
      </c>
      <c r="C530" s="90" t="s">
        <v>359</v>
      </c>
      <c r="D530" s="90" t="s">
        <v>330</v>
      </c>
      <c r="E530" s="90" t="s">
        <v>84</v>
      </c>
      <c r="F530" s="90"/>
      <c r="G530" s="149">
        <v>513.98</v>
      </c>
      <c r="H530" s="54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73"/>
      <c r="Y530" s="58"/>
    </row>
    <row r="531" spans="1:25" ht="16.5" outlineLevel="6" thickBot="1">
      <c r="A531" s="121" t="s">
        <v>183</v>
      </c>
      <c r="B531" s="18">
        <v>953</v>
      </c>
      <c r="C531" s="39" t="s">
        <v>20</v>
      </c>
      <c r="D531" s="39" t="s">
        <v>246</v>
      </c>
      <c r="E531" s="39" t="s">
        <v>5</v>
      </c>
      <c r="F531" s="39"/>
      <c r="G531" s="150">
        <f>G532</f>
        <v>4352.3189999999995</v>
      </c>
      <c r="H531" s="54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73"/>
      <c r="Y531" s="58"/>
    </row>
    <row r="532" spans="1:25" ht="16.5" outlineLevel="6" thickBot="1">
      <c r="A532" s="8" t="s">
        <v>228</v>
      </c>
      <c r="B532" s="19">
        <v>953</v>
      </c>
      <c r="C532" s="9" t="s">
        <v>20</v>
      </c>
      <c r="D532" s="9" t="s">
        <v>310</v>
      </c>
      <c r="E532" s="9" t="s">
        <v>5</v>
      </c>
      <c r="F532" s="9"/>
      <c r="G532" s="146">
        <f>G533</f>
        <v>4352.3189999999995</v>
      </c>
      <c r="H532" s="32" t="e">
        <f>#REF!</f>
        <v>#REF!</v>
      </c>
      <c r="I532" s="32" t="e">
        <f>#REF!</f>
        <v>#REF!</v>
      </c>
      <c r="J532" s="32" t="e">
        <f>#REF!</f>
        <v>#REF!</v>
      </c>
      <c r="K532" s="32" t="e">
        <f>#REF!</f>
        <v>#REF!</v>
      </c>
      <c r="L532" s="32" t="e">
        <f>#REF!</f>
        <v>#REF!</v>
      </c>
      <c r="M532" s="32" t="e">
        <f>#REF!</f>
        <v>#REF!</v>
      </c>
      <c r="N532" s="32" t="e">
        <f>#REF!</f>
        <v>#REF!</v>
      </c>
      <c r="O532" s="32" t="e">
        <f>#REF!</f>
        <v>#REF!</v>
      </c>
      <c r="P532" s="32" t="e">
        <f>#REF!</f>
        <v>#REF!</v>
      </c>
      <c r="Q532" s="32" t="e">
        <f>#REF!</f>
        <v>#REF!</v>
      </c>
      <c r="R532" s="32" t="e">
        <f>#REF!</f>
        <v>#REF!</v>
      </c>
      <c r="S532" s="32" t="e">
        <f>#REF!</f>
        <v>#REF!</v>
      </c>
      <c r="T532" s="32" t="e">
        <f>#REF!</f>
        <v>#REF!</v>
      </c>
      <c r="U532" s="32" t="e">
        <f>#REF!</f>
        <v>#REF!</v>
      </c>
      <c r="V532" s="32" t="e">
        <f>#REF!</f>
        <v>#REF!</v>
      </c>
      <c r="W532" s="32" t="e">
        <f>#REF!</f>
        <v>#REF!</v>
      </c>
      <c r="X532" s="66" t="e">
        <f>#REF!</f>
        <v>#REF!</v>
      </c>
      <c r="Y532" s="58" t="e">
        <f>X532/G494*100</f>
        <v>#REF!</v>
      </c>
    </row>
    <row r="533" spans="1:25" ht="16.5" outlineLevel="6" thickBot="1">
      <c r="A533" s="99" t="s">
        <v>130</v>
      </c>
      <c r="B533" s="129">
        <v>953</v>
      </c>
      <c r="C533" s="88" t="s">
        <v>20</v>
      </c>
      <c r="D533" s="88" t="s">
        <v>317</v>
      </c>
      <c r="E533" s="88" t="s">
        <v>5</v>
      </c>
      <c r="F533" s="88"/>
      <c r="G533" s="147">
        <f>G534+G537</f>
        <v>4352.3189999999995</v>
      </c>
      <c r="H533" s="81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145"/>
      <c r="Y533" s="58"/>
    </row>
    <row r="534" spans="1:25" ht="48" outlineLevel="6" thickBot="1">
      <c r="A534" s="99" t="s">
        <v>184</v>
      </c>
      <c r="B534" s="129">
        <v>953</v>
      </c>
      <c r="C534" s="88" t="s">
        <v>20</v>
      </c>
      <c r="D534" s="88" t="s">
        <v>323</v>
      </c>
      <c r="E534" s="88" t="s">
        <v>5</v>
      </c>
      <c r="F534" s="88"/>
      <c r="G534" s="147">
        <f>G535</f>
        <v>900</v>
      </c>
      <c r="H534" s="81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145"/>
      <c r="Y534" s="58"/>
    </row>
    <row r="535" spans="1:25" ht="16.5" outlineLevel="6" thickBot="1">
      <c r="A535" s="5" t="s">
        <v>116</v>
      </c>
      <c r="B535" s="21">
        <v>953</v>
      </c>
      <c r="C535" s="6" t="s">
        <v>20</v>
      </c>
      <c r="D535" s="6" t="s">
        <v>323</v>
      </c>
      <c r="E535" s="6" t="s">
        <v>115</v>
      </c>
      <c r="F535" s="6"/>
      <c r="G535" s="148">
        <f>G536</f>
        <v>900</v>
      </c>
      <c r="H535" s="81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145"/>
      <c r="Y535" s="58"/>
    </row>
    <row r="536" spans="1:25" ht="16.5" outlineLevel="6" thickBot="1">
      <c r="A536" s="93" t="s">
        <v>83</v>
      </c>
      <c r="B536" s="131">
        <v>953</v>
      </c>
      <c r="C536" s="90" t="s">
        <v>20</v>
      </c>
      <c r="D536" s="90" t="s">
        <v>323</v>
      </c>
      <c r="E536" s="90" t="s">
        <v>84</v>
      </c>
      <c r="F536" s="90"/>
      <c r="G536" s="149">
        <v>900</v>
      </c>
      <c r="H536" s="81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145"/>
      <c r="Y536" s="58"/>
    </row>
    <row r="537" spans="1:25" ht="35.25" customHeight="1" outlineLevel="6" thickBot="1">
      <c r="A537" s="111" t="s">
        <v>185</v>
      </c>
      <c r="B537" s="87">
        <v>953</v>
      </c>
      <c r="C537" s="104" t="s">
        <v>20</v>
      </c>
      <c r="D537" s="104" t="s">
        <v>324</v>
      </c>
      <c r="E537" s="104" t="s">
        <v>5</v>
      </c>
      <c r="F537" s="104"/>
      <c r="G537" s="162">
        <f>G539</f>
        <v>3452.319</v>
      </c>
      <c r="H537" s="54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73"/>
      <c r="Y537" s="58"/>
    </row>
    <row r="538" spans="1:25" ht="18" customHeight="1" outlineLevel="6" thickBot="1">
      <c r="A538" s="5" t="s">
        <v>116</v>
      </c>
      <c r="B538" s="21">
        <v>953</v>
      </c>
      <c r="C538" s="6" t="s">
        <v>20</v>
      </c>
      <c r="D538" s="6" t="s">
        <v>324</v>
      </c>
      <c r="E538" s="6" t="s">
        <v>115</v>
      </c>
      <c r="F538" s="6"/>
      <c r="G538" s="156">
        <f>G539</f>
        <v>3452.319</v>
      </c>
      <c r="H538" s="54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73"/>
      <c r="Y538" s="58"/>
    </row>
    <row r="539" spans="1:25" ht="48" outlineLevel="6" thickBot="1">
      <c r="A539" s="96" t="s">
        <v>197</v>
      </c>
      <c r="B539" s="89">
        <v>953</v>
      </c>
      <c r="C539" s="90" t="s">
        <v>20</v>
      </c>
      <c r="D539" s="90" t="s">
        <v>324</v>
      </c>
      <c r="E539" s="90" t="s">
        <v>85</v>
      </c>
      <c r="F539" s="90"/>
      <c r="G539" s="157">
        <v>3452.319</v>
      </c>
      <c r="H539" s="54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73"/>
      <c r="Y539" s="58"/>
    </row>
    <row r="540" spans="1:25" ht="31.5" customHeight="1" outlineLevel="6" thickBot="1">
      <c r="A540" s="121" t="s">
        <v>34</v>
      </c>
      <c r="B540" s="18">
        <v>953</v>
      </c>
      <c r="C540" s="39" t="s">
        <v>13</v>
      </c>
      <c r="D540" s="39" t="s">
        <v>246</v>
      </c>
      <c r="E540" s="39" t="s">
        <v>5</v>
      </c>
      <c r="F540" s="39"/>
      <c r="G540" s="150">
        <f>G545+G541</f>
        <v>17118.8</v>
      </c>
      <c r="H540" s="32" t="e">
        <f>#REF!</f>
        <v>#REF!</v>
      </c>
      <c r="I540" s="32" t="e">
        <f>#REF!</f>
        <v>#REF!</v>
      </c>
      <c r="J540" s="32" t="e">
        <f>#REF!</f>
        <v>#REF!</v>
      </c>
      <c r="K540" s="32" t="e">
        <f>#REF!</f>
        <v>#REF!</v>
      </c>
      <c r="L540" s="32" t="e">
        <f>#REF!</f>
        <v>#REF!</v>
      </c>
      <c r="M540" s="32" t="e">
        <f>#REF!</f>
        <v>#REF!</v>
      </c>
      <c r="N540" s="32" t="e">
        <f>#REF!</f>
        <v>#REF!</v>
      </c>
      <c r="O540" s="32" t="e">
        <f>#REF!</f>
        <v>#REF!</v>
      </c>
      <c r="P540" s="32" t="e">
        <f>#REF!</f>
        <v>#REF!</v>
      </c>
      <c r="Q540" s="32" t="e">
        <f>#REF!</f>
        <v>#REF!</v>
      </c>
      <c r="R540" s="32" t="e">
        <f>#REF!</f>
        <v>#REF!</v>
      </c>
      <c r="S540" s="32" t="e">
        <f>#REF!</f>
        <v>#REF!</v>
      </c>
      <c r="T540" s="32" t="e">
        <f>#REF!</f>
        <v>#REF!</v>
      </c>
      <c r="U540" s="32" t="e">
        <f>#REF!</f>
        <v>#REF!</v>
      </c>
      <c r="V540" s="32" t="e">
        <f>#REF!</f>
        <v>#REF!</v>
      </c>
      <c r="W540" s="32" t="e">
        <f>#REF!</f>
        <v>#REF!</v>
      </c>
      <c r="X540" s="66" t="e">
        <f>#REF!</f>
        <v>#REF!</v>
      </c>
      <c r="Y540" s="58" t="e">
        <f>X540/G531*100</f>
        <v>#REF!</v>
      </c>
    </row>
    <row r="541" spans="1:25" ht="32.25" outlineLevel="6" thickBot="1">
      <c r="A541" s="109" t="s">
        <v>131</v>
      </c>
      <c r="B541" s="19">
        <v>953</v>
      </c>
      <c r="C541" s="9" t="s">
        <v>13</v>
      </c>
      <c r="D541" s="9" t="s">
        <v>247</v>
      </c>
      <c r="E541" s="9" t="s">
        <v>5</v>
      </c>
      <c r="F541" s="39"/>
      <c r="G541" s="146">
        <f>G542</f>
        <v>0</v>
      </c>
      <c r="H541" s="54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73"/>
      <c r="Y541" s="58"/>
    </row>
    <row r="542" spans="1:25" ht="32.25" outlineLevel="6" thickBot="1">
      <c r="A542" s="109" t="s">
        <v>132</v>
      </c>
      <c r="B542" s="19">
        <v>953</v>
      </c>
      <c r="C542" s="11" t="s">
        <v>13</v>
      </c>
      <c r="D542" s="11" t="s">
        <v>248</v>
      </c>
      <c r="E542" s="11" t="s">
        <v>5</v>
      </c>
      <c r="F542" s="39"/>
      <c r="G542" s="146">
        <f>G543</f>
        <v>0</v>
      </c>
      <c r="H542" s="54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73"/>
      <c r="Y542" s="58"/>
    </row>
    <row r="543" spans="1:25" ht="16.5" outlineLevel="6" thickBot="1">
      <c r="A543" s="91" t="s">
        <v>136</v>
      </c>
      <c r="B543" s="87">
        <v>953</v>
      </c>
      <c r="C543" s="88" t="s">
        <v>13</v>
      </c>
      <c r="D543" s="88" t="s">
        <v>252</v>
      </c>
      <c r="E543" s="88" t="s">
        <v>5</v>
      </c>
      <c r="F543" s="88"/>
      <c r="G543" s="140">
        <f>G544</f>
        <v>0</v>
      </c>
      <c r="H543" s="54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73"/>
      <c r="Y543" s="58"/>
    </row>
    <row r="544" spans="1:25" ht="18.75" customHeight="1" outlineLevel="6" thickBot="1">
      <c r="A544" s="5" t="s">
        <v>336</v>
      </c>
      <c r="B544" s="21">
        <v>953</v>
      </c>
      <c r="C544" s="6" t="s">
        <v>13</v>
      </c>
      <c r="D544" s="6" t="s">
        <v>252</v>
      </c>
      <c r="E544" s="6" t="s">
        <v>337</v>
      </c>
      <c r="F544" s="6"/>
      <c r="G544" s="143">
        <v>0</v>
      </c>
      <c r="H544" s="54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73"/>
      <c r="Y544" s="58"/>
    </row>
    <row r="545" spans="1:25" ht="16.5" outlineLevel="6" thickBot="1">
      <c r="A545" s="78" t="s">
        <v>226</v>
      </c>
      <c r="B545" s="19">
        <v>953</v>
      </c>
      <c r="C545" s="11" t="s">
        <v>13</v>
      </c>
      <c r="D545" s="11" t="s">
        <v>310</v>
      </c>
      <c r="E545" s="11" t="s">
        <v>5</v>
      </c>
      <c r="F545" s="11"/>
      <c r="G545" s="154">
        <f>G546</f>
        <v>17118.8</v>
      </c>
      <c r="H545" s="54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73"/>
      <c r="Y545" s="58"/>
    </row>
    <row r="546" spans="1:25" ht="32.25" outlineLevel="6" thickBot="1">
      <c r="A546" s="78" t="s">
        <v>186</v>
      </c>
      <c r="B546" s="19">
        <v>953</v>
      </c>
      <c r="C546" s="11" t="s">
        <v>13</v>
      </c>
      <c r="D546" s="11" t="s">
        <v>326</v>
      </c>
      <c r="E546" s="11" t="s">
        <v>5</v>
      </c>
      <c r="F546" s="11"/>
      <c r="G546" s="154">
        <f>G547</f>
        <v>17118.8</v>
      </c>
      <c r="H546" s="54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73"/>
      <c r="Y546" s="58"/>
    </row>
    <row r="547" spans="1:25" ht="32.25" outlineLevel="6" thickBot="1">
      <c r="A547" s="91" t="s">
        <v>137</v>
      </c>
      <c r="B547" s="87">
        <v>953</v>
      </c>
      <c r="C547" s="88" t="s">
        <v>13</v>
      </c>
      <c r="D547" s="88" t="s">
        <v>327</v>
      </c>
      <c r="E547" s="88" t="s">
        <v>5</v>
      </c>
      <c r="F547" s="88"/>
      <c r="G547" s="155">
        <f>G548+G552+G554</f>
        <v>17118.8</v>
      </c>
      <c r="H547" s="54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73"/>
      <c r="Y547" s="58"/>
    </row>
    <row r="548" spans="1:25" ht="16.5" outlineLevel="6" thickBot="1">
      <c r="A548" s="5" t="s">
        <v>108</v>
      </c>
      <c r="B548" s="21">
        <v>953</v>
      </c>
      <c r="C548" s="6" t="s">
        <v>13</v>
      </c>
      <c r="D548" s="6" t="s">
        <v>327</v>
      </c>
      <c r="E548" s="6" t="s">
        <v>107</v>
      </c>
      <c r="F548" s="6"/>
      <c r="G548" s="156">
        <f>G549+G550+G551</f>
        <v>13202.3</v>
      </c>
      <c r="H548" s="54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73"/>
      <c r="Y548" s="58"/>
    </row>
    <row r="549" spans="1:25" ht="16.5" outlineLevel="6" thickBot="1">
      <c r="A549" s="85" t="s">
        <v>242</v>
      </c>
      <c r="B549" s="89">
        <v>953</v>
      </c>
      <c r="C549" s="90" t="s">
        <v>13</v>
      </c>
      <c r="D549" s="90" t="s">
        <v>327</v>
      </c>
      <c r="E549" s="90" t="s">
        <v>109</v>
      </c>
      <c r="F549" s="90"/>
      <c r="G549" s="157">
        <v>10140</v>
      </c>
      <c r="H549" s="54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73"/>
      <c r="Y549" s="58"/>
    </row>
    <row r="550" spans="1:25" ht="32.25" outlineLevel="6" thickBot="1">
      <c r="A550" s="85" t="s">
        <v>244</v>
      </c>
      <c r="B550" s="89">
        <v>953</v>
      </c>
      <c r="C550" s="90" t="s">
        <v>13</v>
      </c>
      <c r="D550" s="90" t="s">
        <v>327</v>
      </c>
      <c r="E550" s="90" t="s">
        <v>110</v>
      </c>
      <c r="F550" s="90"/>
      <c r="G550" s="149">
        <v>0</v>
      </c>
      <c r="H550" s="54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73"/>
      <c r="Y550" s="58"/>
    </row>
    <row r="551" spans="1:25" ht="48" outlineLevel="6" thickBot="1">
      <c r="A551" s="85" t="s">
        <v>240</v>
      </c>
      <c r="B551" s="89">
        <v>953</v>
      </c>
      <c r="C551" s="90" t="s">
        <v>13</v>
      </c>
      <c r="D551" s="90" t="s">
        <v>327</v>
      </c>
      <c r="E551" s="90" t="s">
        <v>241</v>
      </c>
      <c r="F551" s="90"/>
      <c r="G551" s="157">
        <v>3062.3</v>
      </c>
      <c r="H551" s="54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73"/>
      <c r="Y551" s="58"/>
    </row>
    <row r="552" spans="1:25" ht="32.25" outlineLevel="6" thickBot="1">
      <c r="A552" s="5" t="s">
        <v>96</v>
      </c>
      <c r="B552" s="21">
        <v>953</v>
      </c>
      <c r="C552" s="6" t="s">
        <v>13</v>
      </c>
      <c r="D552" s="6" t="s">
        <v>327</v>
      </c>
      <c r="E552" s="6" t="s">
        <v>91</v>
      </c>
      <c r="F552" s="6"/>
      <c r="G552" s="148">
        <f>G553</f>
        <v>3883.6</v>
      </c>
      <c r="H552" s="54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73"/>
      <c r="Y552" s="58"/>
    </row>
    <row r="553" spans="1:25" ht="32.25" outlineLevel="6" thickBot="1">
      <c r="A553" s="85" t="s">
        <v>97</v>
      </c>
      <c r="B553" s="89">
        <v>953</v>
      </c>
      <c r="C553" s="90" t="s">
        <v>13</v>
      </c>
      <c r="D553" s="90" t="s">
        <v>327</v>
      </c>
      <c r="E553" s="90" t="s">
        <v>92</v>
      </c>
      <c r="F553" s="90"/>
      <c r="G553" s="157">
        <v>3883.6</v>
      </c>
      <c r="H553" s="54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73"/>
      <c r="Y553" s="58"/>
    </row>
    <row r="554" spans="1:25" ht="16.5" outlineLevel="6" thickBot="1">
      <c r="A554" s="5" t="s">
        <v>98</v>
      </c>
      <c r="B554" s="21">
        <v>953</v>
      </c>
      <c r="C554" s="6" t="s">
        <v>13</v>
      </c>
      <c r="D554" s="6" t="s">
        <v>327</v>
      </c>
      <c r="E554" s="6" t="s">
        <v>93</v>
      </c>
      <c r="F554" s="6"/>
      <c r="G554" s="148">
        <f>G555+G556+G557</f>
        <v>32.9</v>
      </c>
      <c r="H554" s="54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73"/>
      <c r="Y554" s="58"/>
    </row>
    <row r="555" spans="1:25" ht="32.25" outlineLevel="6" thickBot="1">
      <c r="A555" s="85" t="s">
        <v>99</v>
      </c>
      <c r="B555" s="89">
        <v>953</v>
      </c>
      <c r="C555" s="90" t="s">
        <v>13</v>
      </c>
      <c r="D555" s="90" t="s">
        <v>327</v>
      </c>
      <c r="E555" s="90" t="s">
        <v>94</v>
      </c>
      <c r="F555" s="90"/>
      <c r="G555" s="149">
        <v>2</v>
      </c>
      <c r="H555" s="54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73"/>
      <c r="Y555" s="58"/>
    </row>
    <row r="556" spans="1:25" ht="16.5" outlineLevel="6" thickBot="1">
      <c r="A556" s="85" t="s">
        <v>100</v>
      </c>
      <c r="B556" s="89">
        <v>953</v>
      </c>
      <c r="C556" s="90" t="s">
        <v>13</v>
      </c>
      <c r="D556" s="90" t="s">
        <v>327</v>
      </c>
      <c r="E556" s="90" t="s">
        <v>95</v>
      </c>
      <c r="F556" s="90"/>
      <c r="G556" s="149">
        <v>15.9</v>
      </c>
      <c r="H556" s="54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73"/>
      <c r="Y556" s="58"/>
    </row>
    <row r="557" spans="1:25" ht="16.5" outlineLevel="6" thickBot="1">
      <c r="A557" s="85" t="s">
        <v>336</v>
      </c>
      <c r="B557" s="89">
        <v>953</v>
      </c>
      <c r="C557" s="90" t="s">
        <v>13</v>
      </c>
      <c r="D557" s="90" t="s">
        <v>327</v>
      </c>
      <c r="E557" s="90" t="s">
        <v>337</v>
      </c>
      <c r="F557" s="90"/>
      <c r="G557" s="149">
        <v>15</v>
      </c>
      <c r="H557" s="54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73"/>
      <c r="Y557" s="58"/>
    </row>
    <row r="558" spans="1:25" ht="19.5" outlineLevel="6" thickBot="1">
      <c r="A558" s="105" t="s">
        <v>44</v>
      </c>
      <c r="B558" s="18">
        <v>953</v>
      </c>
      <c r="C558" s="14" t="s">
        <v>43</v>
      </c>
      <c r="D558" s="39" t="s">
        <v>246</v>
      </c>
      <c r="E558" s="14" t="s">
        <v>5</v>
      </c>
      <c r="F558" s="14"/>
      <c r="G558" s="161">
        <f>G559+G574</f>
        <v>8480.739</v>
      </c>
      <c r="H558" s="54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73"/>
      <c r="Y558" s="58"/>
    </row>
    <row r="559" spans="1:25" ht="19.5" customHeight="1" outlineLevel="6" thickBot="1">
      <c r="A559" s="123" t="s">
        <v>37</v>
      </c>
      <c r="B559" s="18">
        <v>953</v>
      </c>
      <c r="C559" s="39" t="s">
        <v>16</v>
      </c>
      <c r="D559" s="39" t="s">
        <v>246</v>
      </c>
      <c r="E559" s="39" t="s">
        <v>5</v>
      </c>
      <c r="F559" s="39"/>
      <c r="G559" s="151">
        <f>G560</f>
        <v>3635.739</v>
      </c>
      <c r="H559" s="54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73"/>
      <c r="Y559" s="58"/>
    </row>
    <row r="560" spans="1:25" ht="16.5" outlineLevel="6" thickBot="1">
      <c r="A560" s="13" t="s">
        <v>141</v>
      </c>
      <c r="B560" s="19">
        <v>953</v>
      </c>
      <c r="C560" s="9" t="s">
        <v>16</v>
      </c>
      <c r="D560" s="9" t="s">
        <v>246</v>
      </c>
      <c r="E560" s="9" t="s">
        <v>5</v>
      </c>
      <c r="F560" s="9"/>
      <c r="G560" s="138">
        <f>G561</f>
        <v>3635.739</v>
      </c>
      <c r="H560" s="54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73"/>
      <c r="Y560" s="58"/>
    </row>
    <row r="561" spans="1:25" ht="16.5" outlineLevel="6" thickBot="1">
      <c r="A561" s="78" t="s">
        <v>226</v>
      </c>
      <c r="B561" s="19">
        <v>953</v>
      </c>
      <c r="C561" s="9" t="s">
        <v>16</v>
      </c>
      <c r="D561" s="9" t="s">
        <v>310</v>
      </c>
      <c r="E561" s="9" t="s">
        <v>5</v>
      </c>
      <c r="F561" s="9"/>
      <c r="G561" s="138">
        <f>G570+G563+G566</f>
        <v>3635.739</v>
      </c>
      <c r="H561" s="31">
        <f aca="true" t="shared" si="52" ref="H561:X561">H578+H589</f>
        <v>0</v>
      </c>
      <c r="I561" s="31">
        <f t="shared" si="52"/>
        <v>0</v>
      </c>
      <c r="J561" s="31">
        <f t="shared" si="52"/>
        <v>0</v>
      </c>
      <c r="K561" s="31">
        <f t="shared" si="52"/>
        <v>0</v>
      </c>
      <c r="L561" s="31">
        <f t="shared" si="52"/>
        <v>0</v>
      </c>
      <c r="M561" s="31">
        <f t="shared" si="52"/>
        <v>0</v>
      </c>
      <c r="N561" s="31">
        <f t="shared" si="52"/>
        <v>0</v>
      </c>
      <c r="O561" s="31">
        <f t="shared" si="52"/>
        <v>0</v>
      </c>
      <c r="P561" s="31">
        <f t="shared" si="52"/>
        <v>0</v>
      </c>
      <c r="Q561" s="31">
        <f t="shared" si="52"/>
        <v>0</v>
      </c>
      <c r="R561" s="31">
        <f t="shared" si="52"/>
        <v>0</v>
      </c>
      <c r="S561" s="31">
        <f t="shared" si="52"/>
        <v>0</v>
      </c>
      <c r="T561" s="31">
        <f t="shared" si="52"/>
        <v>0</v>
      </c>
      <c r="U561" s="31">
        <f t="shared" si="52"/>
        <v>0</v>
      </c>
      <c r="V561" s="31">
        <f t="shared" si="52"/>
        <v>0</v>
      </c>
      <c r="W561" s="31">
        <f t="shared" si="52"/>
        <v>0</v>
      </c>
      <c r="X561" s="65">
        <f t="shared" si="52"/>
        <v>12003.04085</v>
      </c>
      <c r="Y561" s="58" t="e">
        <f>X561/G550*100</f>
        <v>#DIV/0!</v>
      </c>
    </row>
    <row r="562" spans="1:25" ht="16.5" outlineLevel="6" thickBot="1">
      <c r="A562" s="144" t="s">
        <v>179</v>
      </c>
      <c r="B562" s="88">
        <v>953</v>
      </c>
      <c r="C562" s="88" t="s">
        <v>16</v>
      </c>
      <c r="D562" s="88" t="s">
        <v>317</v>
      </c>
      <c r="E562" s="88" t="s">
        <v>5</v>
      </c>
      <c r="F562" s="88"/>
      <c r="G562" s="16">
        <f>G563</f>
        <v>2900</v>
      </c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65"/>
      <c r="Y562" s="58"/>
    </row>
    <row r="563" spans="1:25" ht="48" outlineLevel="6" thickBot="1">
      <c r="A563" s="134" t="s">
        <v>395</v>
      </c>
      <c r="B563" s="104">
        <v>953</v>
      </c>
      <c r="C563" s="104" t="s">
        <v>16</v>
      </c>
      <c r="D563" s="104" t="s">
        <v>396</v>
      </c>
      <c r="E563" s="104" t="s">
        <v>5</v>
      </c>
      <c r="F563" s="104"/>
      <c r="G563" s="163">
        <f>G564</f>
        <v>2900</v>
      </c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65"/>
      <c r="Y563" s="58"/>
    </row>
    <row r="564" spans="1:25" ht="16.5" outlineLevel="6" thickBot="1">
      <c r="A564" s="5" t="s">
        <v>116</v>
      </c>
      <c r="B564" s="6">
        <v>953</v>
      </c>
      <c r="C564" s="6" t="s">
        <v>16</v>
      </c>
      <c r="D564" s="6" t="s">
        <v>396</v>
      </c>
      <c r="E564" s="6" t="s">
        <v>115</v>
      </c>
      <c r="F564" s="6"/>
      <c r="G564" s="156">
        <f>G565</f>
        <v>2900</v>
      </c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65"/>
      <c r="Y564" s="58"/>
    </row>
    <row r="565" spans="1:25" ht="16.5" outlineLevel="6" thickBot="1">
      <c r="A565" s="96" t="s">
        <v>83</v>
      </c>
      <c r="B565" s="90">
        <v>953</v>
      </c>
      <c r="C565" s="90" t="s">
        <v>16</v>
      </c>
      <c r="D565" s="90" t="s">
        <v>396</v>
      </c>
      <c r="E565" s="90" t="s">
        <v>84</v>
      </c>
      <c r="F565" s="90"/>
      <c r="G565" s="157">
        <v>2900</v>
      </c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65"/>
      <c r="Y565" s="58"/>
    </row>
    <row r="566" spans="1:25" ht="16.5" outlineLevel="6" thickBot="1">
      <c r="A566" s="144" t="s">
        <v>175</v>
      </c>
      <c r="B566" s="88">
        <v>953</v>
      </c>
      <c r="C566" s="88" t="s">
        <v>16</v>
      </c>
      <c r="D566" s="88" t="s">
        <v>311</v>
      </c>
      <c r="E566" s="88" t="s">
        <v>5</v>
      </c>
      <c r="F566" s="88"/>
      <c r="G566" s="16">
        <f>G567</f>
        <v>300</v>
      </c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65"/>
      <c r="Y566" s="58"/>
    </row>
    <row r="567" spans="1:25" ht="48" outlineLevel="6" thickBot="1">
      <c r="A567" s="134" t="s">
        <v>395</v>
      </c>
      <c r="B567" s="104">
        <v>953</v>
      </c>
      <c r="C567" s="104" t="s">
        <v>16</v>
      </c>
      <c r="D567" s="104" t="s">
        <v>429</v>
      </c>
      <c r="E567" s="104" t="s">
        <v>5</v>
      </c>
      <c r="F567" s="104"/>
      <c r="G567" s="163">
        <f>G568</f>
        <v>300</v>
      </c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65"/>
      <c r="Y567" s="58"/>
    </row>
    <row r="568" spans="1:25" ht="16.5" outlineLevel="6" thickBot="1">
      <c r="A568" s="5" t="s">
        <v>116</v>
      </c>
      <c r="B568" s="6">
        <v>953</v>
      </c>
      <c r="C568" s="6" t="s">
        <v>16</v>
      </c>
      <c r="D568" s="6" t="s">
        <v>429</v>
      </c>
      <c r="E568" s="6" t="s">
        <v>115</v>
      </c>
      <c r="F568" s="6"/>
      <c r="G568" s="156">
        <f>G569</f>
        <v>300</v>
      </c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65"/>
      <c r="Y568" s="58"/>
    </row>
    <row r="569" spans="1:25" ht="16.5" outlineLevel="6" thickBot="1">
      <c r="A569" s="96" t="s">
        <v>83</v>
      </c>
      <c r="B569" s="90">
        <v>953</v>
      </c>
      <c r="C569" s="90" t="s">
        <v>16</v>
      </c>
      <c r="D569" s="90" t="s">
        <v>429</v>
      </c>
      <c r="E569" s="90" t="s">
        <v>84</v>
      </c>
      <c r="F569" s="90"/>
      <c r="G569" s="157">
        <v>300</v>
      </c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65"/>
      <c r="Y569" s="58"/>
    </row>
    <row r="570" spans="1:25" ht="32.25" outlineLevel="6" thickBot="1">
      <c r="A570" s="144" t="s">
        <v>186</v>
      </c>
      <c r="B570" s="87">
        <v>953</v>
      </c>
      <c r="C570" s="88" t="s">
        <v>16</v>
      </c>
      <c r="D570" s="88" t="s">
        <v>326</v>
      </c>
      <c r="E570" s="88" t="s">
        <v>5</v>
      </c>
      <c r="F570" s="88"/>
      <c r="G570" s="16">
        <f>G571</f>
        <v>435.739</v>
      </c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65"/>
      <c r="Y570" s="58"/>
    </row>
    <row r="571" spans="1:25" ht="16.5" outlineLevel="6" thickBot="1">
      <c r="A571" s="5" t="s">
        <v>120</v>
      </c>
      <c r="B571" s="21">
        <v>953</v>
      </c>
      <c r="C571" s="6" t="s">
        <v>16</v>
      </c>
      <c r="D571" s="6" t="s">
        <v>325</v>
      </c>
      <c r="E571" s="6" t="s">
        <v>118</v>
      </c>
      <c r="F571" s="6"/>
      <c r="G571" s="7">
        <f>G572</f>
        <v>435.739</v>
      </c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65"/>
      <c r="Y571" s="58"/>
    </row>
    <row r="572" spans="1:25" ht="32.25" outlineLevel="6" thickBot="1">
      <c r="A572" s="85" t="s">
        <v>121</v>
      </c>
      <c r="B572" s="89">
        <v>953</v>
      </c>
      <c r="C572" s="90" t="s">
        <v>16</v>
      </c>
      <c r="D572" s="90" t="s">
        <v>325</v>
      </c>
      <c r="E572" s="90" t="s">
        <v>119</v>
      </c>
      <c r="F572" s="90"/>
      <c r="G572" s="95">
        <v>435.739</v>
      </c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65"/>
      <c r="Y572" s="58"/>
    </row>
    <row r="573" spans="1:25" ht="16.5" outlineLevel="6" thickBot="1">
      <c r="A573" s="121" t="s">
        <v>40</v>
      </c>
      <c r="B573" s="18">
        <v>953</v>
      </c>
      <c r="C573" s="39" t="s">
        <v>21</v>
      </c>
      <c r="D573" s="39" t="s">
        <v>246</v>
      </c>
      <c r="E573" s="39" t="s">
        <v>5</v>
      </c>
      <c r="F573" s="39"/>
      <c r="G573" s="164">
        <f>G574</f>
        <v>4845</v>
      </c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65"/>
      <c r="Y573" s="58"/>
    </row>
    <row r="574" spans="1:25" ht="32.25" outlineLevel="6" thickBot="1">
      <c r="A574" s="109" t="s">
        <v>131</v>
      </c>
      <c r="B574" s="19">
        <v>953</v>
      </c>
      <c r="C574" s="9" t="s">
        <v>21</v>
      </c>
      <c r="D574" s="9" t="s">
        <v>247</v>
      </c>
      <c r="E574" s="9" t="s">
        <v>5</v>
      </c>
      <c r="F574" s="9"/>
      <c r="G574" s="153">
        <f>G575</f>
        <v>4845</v>
      </c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65"/>
      <c r="Y574" s="58"/>
    </row>
    <row r="575" spans="1:25" ht="32.25" outlineLevel="6" thickBot="1">
      <c r="A575" s="109" t="s">
        <v>132</v>
      </c>
      <c r="B575" s="19">
        <v>953</v>
      </c>
      <c r="C575" s="11" t="s">
        <v>21</v>
      </c>
      <c r="D575" s="11" t="s">
        <v>248</v>
      </c>
      <c r="E575" s="11" t="s">
        <v>5</v>
      </c>
      <c r="F575" s="11"/>
      <c r="G575" s="154">
        <f>G576</f>
        <v>4845</v>
      </c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65"/>
      <c r="Y575" s="58"/>
    </row>
    <row r="576" spans="1:25" ht="48" outlineLevel="6" thickBot="1">
      <c r="A576" s="111" t="s">
        <v>187</v>
      </c>
      <c r="B576" s="87">
        <v>953</v>
      </c>
      <c r="C576" s="88" t="s">
        <v>21</v>
      </c>
      <c r="D576" s="88" t="s">
        <v>328</v>
      </c>
      <c r="E576" s="88" t="s">
        <v>5</v>
      </c>
      <c r="F576" s="88"/>
      <c r="G576" s="155">
        <f>G577</f>
        <v>4845</v>
      </c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65"/>
      <c r="Y576" s="58"/>
    </row>
    <row r="577" spans="1:25" ht="16.5" outlineLevel="6" thickBot="1">
      <c r="A577" s="5" t="s">
        <v>120</v>
      </c>
      <c r="B577" s="21">
        <v>953</v>
      </c>
      <c r="C577" s="6" t="s">
        <v>21</v>
      </c>
      <c r="D577" s="6" t="s">
        <v>328</v>
      </c>
      <c r="E577" s="6" t="s">
        <v>118</v>
      </c>
      <c r="F577" s="6"/>
      <c r="G577" s="156">
        <f>G578</f>
        <v>4845</v>
      </c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65"/>
      <c r="Y577" s="58"/>
    </row>
    <row r="578" spans="1:25" ht="32.25" outlineLevel="6" thickBot="1">
      <c r="A578" s="85" t="s">
        <v>121</v>
      </c>
      <c r="B578" s="89">
        <v>953</v>
      </c>
      <c r="C578" s="90" t="s">
        <v>21</v>
      </c>
      <c r="D578" s="90" t="s">
        <v>328</v>
      </c>
      <c r="E578" s="90" t="s">
        <v>119</v>
      </c>
      <c r="F578" s="90"/>
      <c r="G578" s="157">
        <v>4845</v>
      </c>
      <c r="H578" s="32">
        <f aca="true" t="shared" si="53" ref="H578:X579">H579</f>
        <v>0</v>
      </c>
      <c r="I578" s="32">
        <f t="shared" si="53"/>
        <v>0</v>
      </c>
      <c r="J578" s="32">
        <f t="shared" si="53"/>
        <v>0</v>
      </c>
      <c r="K578" s="32">
        <f t="shared" si="53"/>
        <v>0</v>
      </c>
      <c r="L578" s="32">
        <f t="shared" si="53"/>
        <v>0</v>
      </c>
      <c r="M578" s="32">
        <f t="shared" si="53"/>
        <v>0</v>
      </c>
      <c r="N578" s="32">
        <f t="shared" si="53"/>
        <v>0</v>
      </c>
      <c r="O578" s="32">
        <f t="shared" si="53"/>
        <v>0</v>
      </c>
      <c r="P578" s="32">
        <f t="shared" si="53"/>
        <v>0</v>
      </c>
      <c r="Q578" s="32">
        <f t="shared" si="53"/>
        <v>0</v>
      </c>
      <c r="R578" s="32">
        <f t="shared" si="53"/>
        <v>0</v>
      </c>
      <c r="S578" s="32">
        <f t="shared" si="53"/>
        <v>0</v>
      </c>
      <c r="T578" s="32">
        <f t="shared" si="53"/>
        <v>0</v>
      </c>
      <c r="U578" s="32">
        <f t="shared" si="53"/>
        <v>0</v>
      </c>
      <c r="V578" s="32">
        <f t="shared" si="53"/>
        <v>0</v>
      </c>
      <c r="W578" s="32">
        <f t="shared" si="53"/>
        <v>0</v>
      </c>
      <c r="X578" s="66">
        <f t="shared" si="53"/>
        <v>12003.04085</v>
      </c>
      <c r="Y578" s="58">
        <f>X578/G552*100</f>
        <v>309.06995699866104</v>
      </c>
    </row>
    <row r="579" spans="1:25" ht="19.5" outlineLevel="6" thickBot="1">
      <c r="A579" s="47" t="s">
        <v>22</v>
      </c>
      <c r="B579" s="47"/>
      <c r="C579" s="47"/>
      <c r="D579" s="47"/>
      <c r="E579" s="47"/>
      <c r="F579" s="47"/>
      <c r="G579" s="173">
        <f>G447+G13</f>
        <v>1012715.1297899999</v>
      </c>
      <c r="H579" s="34">
        <f t="shared" si="53"/>
        <v>0</v>
      </c>
      <c r="I579" s="34">
        <f t="shared" si="53"/>
        <v>0</v>
      </c>
      <c r="J579" s="34">
        <f t="shared" si="53"/>
        <v>0</v>
      </c>
      <c r="K579" s="34">
        <f t="shared" si="53"/>
        <v>0</v>
      </c>
      <c r="L579" s="34">
        <f t="shared" si="53"/>
        <v>0</v>
      </c>
      <c r="M579" s="34">
        <f t="shared" si="53"/>
        <v>0</v>
      </c>
      <c r="N579" s="34">
        <f t="shared" si="53"/>
        <v>0</v>
      </c>
      <c r="O579" s="34">
        <f t="shared" si="53"/>
        <v>0</v>
      </c>
      <c r="P579" s="34">
        <f t="shared" si="53"/>
        <v>0</v>
      </c>
      <c r="Q579" s="34">
        <f t="shared" si="53"/>
        <v>0</v>
      </c>
      <c r="R579" s="34">
        <f t="shared" si="53"/>
        <v>0</v>
      </c>
      <c r="S579" s="34">
        <f t="shared" si="53"/>
        <v>0</v>
      </c>
      <c r="T579" s="34">
        <f t="shared" si="53"/>
        <v>0</v>
      </c>
      <c r="U579" s="34">
        <f t="shared" si="53"/>
        <v>0</v>
      </c>
      <c r="V579" s="34">
        <f t="shared" si="53"/>
        <v>0</v>
      </c>
      <c r="W579" s="34">
        <f t="shared" si="53"/>
        <v>0</v>
      </c>
      <c r="X579" s="67">
        <f t="shared" si="53"/>
        <v>12003.04085</v>
      </c>
      <c r="Y579" s="58" t="e">
        <f>X579/#REF!*100</f>
        <v>#REF!</v>
      </c>
    </row>
    <row r="580" spans="1:25" ht="16.5" outlineLevel="6" thickBot="1">
      <c r="A580" s="1"/>
      <c r="B580" s="22"/>
      <c r="C580" s="1"/>
      <c r="D580" s="1"/>
      <c r="E580" s="1"/>
      <c r="F580" s="1"/>
      <c r="G580" s="1"/>
      <c r="H580" s="26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43"/>
      <c r="X580" s="64">
        <v>12003.04085</v>
      </c>
      <c r="Y580" s="58">
        <f>X580/G553*100</f>
        <v>309.06995699866104</v>
      </c>
    </row>
    <row r="581" spans="1:25" ht="16.5" outlineLevel="6" thickBot="1">
      <c r="A581" s="3"/>
      <c r="B581" s="3"/>
      <c r="C581" s="3"/>
      <c r="D581" s="3"/>
      <c r="E581" s="3"/>
      <c r="F581" s="3"/>
      <c r="G581" s="176"/>
      <c r="H581" s="54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73"/>
      <c r="Y581" s="58"/>
    </row>
    <row r="582" spans="7:25" ht="49.5" customHeight="1" outlineLevel="6" thickBot="1">
      <c r="G582" s="175"/>
      <c r="H582" s="54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73"/>
      <c r="Y582" s="58"/>
    </row>
    <row r="583" spans="8:25" ht="19.5" customHeight="1" outlineLevel="6" thickBot="1">
      <c r="H583" s="54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73"/>
      <c r="Y583" s="58"/>
    </row>
    <row r="584" spans="8:25" ht="16.5" outlineLevel="6" thickBot="1">
      <c r="H584" s="54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73"/>
      <c r="Y584" s="58"/>
    </row>
    <row r="585" spans="8:25" ht="16.5" outlineLevel="6" thickBot="1">
      <c r="H585" s="54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73"/>
      <c r="Y585" s="58"/>
    </row>
    <row r="586" spans="8:25" ht="16.5" outlineLevel="6" thickBot="1">
      <c r="H586" s="54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73"/>
      <c r="Y586" s="58"/>
    </row>
    <row r="587" spans="8:25" ht="16.5" outlineLevel="6" thickBot="1">
      <c r="H587" s="54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73"/>
      <c r="Y587" s="58"/>
    </row>
    <row r="588" spans="8:25" ht="16.5" outlineLevel="6" thickBot="1">
      <c r="H588" s="54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73"/>
      <c r="Y588" s="58"/>
    </row>
    <row r="589" spans="8:25" ht="16.5" outlineLevel="6" thickBot="1">
      <c r="H589" s="32">
        <f aca="true" t="shared" si="54" ref="H589:X589">H590</f>
        <v>0</v>
      </c>
      <c r="I589" s="32">
        <f t="shared" si="54"/>
        <v>0</v>
      </c>
      <c r="J589" s="32">
        <f t="shared" si="54"/>
        <v>0</v>
      </c>
      <c r="K589" s="32">
        <f t="shared" si="54"/>
        <v>0</v>
      </c>
      <c r="L589" s="32">
        <f t="shared" si="54"/>
        <v>0</v>
      </c>
      <c r="M589" s="32">
        <f t="shared" si="54"/>
        <v>0</v>
      </c>
      <c r="N589" s="32">
        <f t="shared" si="54"/>
        <v>0</v>
      </c>
      <c r="O589" s="32">
        <f t="shared" si="54"/>
        <v>0</v>
      </c>
      <c r="P589" s="32">
        <f t="shared" si="54"/>
        <v>0</v>
      </c>
      <c r="Q589" s="32">
        <f t="shared" si="54"/>
        <v>0</v>
      </c>
      <c r="R589" s="32">
        <f t="shared" si="54"/>
        <v>0</v>
      </c>
      <c r="S589" s="32">
        <f t="shared" si="54"/>
        <v>0</v>
      </c>
      <c r="T589" s="32">
        <f t="shared" si="54"/>
        <v>0</v>
      </c>
      <c r="U589" s="32">
        <f t="shared" si="54"/>
        <v>0</v>
      </c>
      <c r="V589" s="32">
        <f t="shared" si="54"/>
        <v>0</v>
      </c>
      <c r="W589" s="32">
        <f t="shared" si="54"/>
        <v>0</v>
      </c>
      <c r="X589" s="66">
        <f t="shared" si="54"/>
        <v>0</v>
      </c>
      <c r="Y589" s="58">
        <v>0</v>
      </c>
    </row>
    <row r="590" spans="8:25" ht="15.75" outlineLevel="6">
      <c r="H590" s="26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43"/>
      <c r="X590" s="64">
        <v>0</v>
      </c>
      <c r="Y590" s="58">
        <v>0</v>
      </c>
    </row>
    <row r="591" spans="8:25" ht="18.75">
      <c r="H591" s="38" t="e">
        <f>#REF!+#REF!+H453+H13</f>
        <v>#REF!</v>
      </c>
      <c r="I591" s="38" t="e">
        <f>#REF!+#REF!+I453+I13</f>
        <v>#REF!</v>
      </c>
      <c r="J591" s="38" t="e">
        <f>#REF!+#REF!+J453+J13</f>
        <v>#REF!</v>
      </c>
      <c r="K591" s="38" t="e">
        <f>#REF!+#REF!+K453+K13</f>
        <v>#REF!</v>
      </c>
      <c r="L591" s="38" t="e">
        <f>#REF!+#REF!+L453+L13</f>
        <v>#REF!</v>
      </c>
      <c r="M591" s="38" t="e">
        <f>#REF!+#REF!+M453+M13</f>
        <v>#REF!</v>
      </c>
      <c r="N591" s="38" t="e">
        <f>#REF!+#REF!+N453+N13</f>
        <v>#REF!</v>
      </c>
      <c r="O591" s="38" t="e">
        <f>#REF!+#REF!+O453+O13</f>
        <v>#REF!</v>
      </c>
      <c r="P591" s="38" t="e">
        <f>#REF!+#REF!+P453+P13</f>
        <v>#REF!</v>
      </c>
      <c r="Q591" s="38" t="e">
        <f>#REF!+#REF!+Q453+Q13</f>
        <v>#REF!</v>
      </c>
      <c r="R591" s="38" t="e">
        <f>#REF!+#REF!+R453+R13</f>
        <v>#REF!</v>
      </c>
      <c r="S591" s="38" t="e">
        <f>#REF!+#REF!+S453+S13</f>
        <v>#REF!</v>
      </c>
      <c r="T591" s="38" t="e">
        <f>#REF!+#REF!+T453+T13</f>
        <v>#REF!</v>
      </c>
      <c r="U591" s="38" t="e">
        <f>#REF!+#REF!+U453+U13</f>
        <v>#REF!</v>
      </c>
      <c r="V591" s="38" t="e">
        <f>#REF!+#REF!+V453+V13</f>
        <v>#REF!</v>
      </c>
      <c r="W591" s="38" t="e">
        <f>#REF!+#REF!+W453+W13</f>
        <v>#REF!</v>
      </c>
      <c r="X591" s="74" t="e">
        <f>#REF!+#REF!+X453+X13</f>
        <v>#REF!</v>
      </c>
      <c r="Y591" s="55" t="e">
        <f>X591/G579*100</f>
        <v>#REF!</v>
      </c>
    </row>
    <row r="592" spans="8:23" ht="15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8:23" ht="15.75"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</sheetData>
  <sheetProtection/>
  <autoFilter ref="A12:G579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2019-03-27T00:36:00Z</cp:lastPrinted>
  <dcterms:created xsi:type="dcterms:W3CDTF">2008-11-11T04:53:42Z</dcterms:created>
  <dcterms:modified xsi:type="dcterms:W3CDTF">2019-05-29T23:15:02Z</dcterms:modified>
  <cp:category/>
  <cp:version/>
  <cp:contentType/>
  <cp:contentStatus/>
</cp:coreProperties>
</file>